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rcia\Downloads\"/>
    </mc:Choice>
  </mc:AlternateContent>
  <xr:revisionPtr revIDLastSave="0" documentId="8_{CD8EECBA-9AFC-4594-9F09-3508FC184CE2}" xr6:coauthVersionLast="47" xr6:coauthVersionMax="47" xr10:uidLastSave="{00000000-0000-0000-0000-000000000000}"/>
  <bookViews>
    <workbookView xWindow="-120" yWindow="-120" windowWidth="29040" windowHeight="15720" firstSheet="1" activeTab="3" xr2:uid="{342E3629-20E8-4DCD-8AA8-A3FBF8ABE586}"/>
  </bookViews>
  <sheets>
    <sheet name="DataPack" sheetId="2" r:id="rId1"/>
    <sheet name="Social" sheetId="5" r:id="rId2"/>
    <sheet name="Ambiental" sheetId="7" r:id="rId3"/>
    <sheet name="Gobierno" sheetId="9" r:id="rId4"/>
    <sheet name="Summary" sheetId="10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5" l="1"/>
  <c r="AI7" i="5"/>
  <c r="AI8" i="5"/>
  <c r="AI5" i="5"/>
  <c r="AH6" i="5"/>
  <c r="AH7" i="5"/>
  <c r="AH8" i="5"/>
  <c r="AH5" i="5"/>
  <c r="AG6" i="5"/>
  <c r="AG7" i="5"/>
  <c r="AG8" i="5"/>
  <c r="AG5" i="5"/>
  <c r="AF6" i="5"/>
  <c r="AF7" i="5"/>
  <c r="AF8" i="5"/>
  <c r="AF5" i="5"/>
  <c r="AB8" i="5" l="1"/>
  <c r="AC8" i="5"/>
  <c r="AD8" i="5"/>
  <c r="AE8" i="5"/>
  <c r="H61" i="5"/>
  <c r="I61" i="5"/>
  <c r="N61" i="5"/>
  <c r="O61" i="5"/>
  <c r="T61" i="5"/>
  <c r="U61" i="5"/>
  <c r="Z61" i="5"/>
  <c r="AA61" i="5"/>
  <c r="AF61" i="5"/>
  <c r="AG61" i="5"/>
  <c r="AL61" i="5"/>
  <c r="AM61" i="5"/>
  <c r="F8" i="5"/>
  <c r="Z8" i="5" l="1"/>
  <c r="V8" i="5"/>
  <c r="R8" i="5"/>
  <c r="N8" i="5"/>
  <c r="J8" i="5"/>
  <c r="AK54" i="5" l="1"/>
  <c r="AK61" i="5" s="1"/>
  <c r="AJ54" i="5"/>
  <c r="AJ61" i="5" s="1"/>
  <c r="AI54" i="5"/>
  <c r="AI61" i="5" s="1"/>
  <c r="AH54" i="5"/>
  <c r="AH61" i="5" s="1"/>
  <c r="AE54" i="5"/>
  <c r="AE61" i="5" s="1"/>
  <c r="AD54" i="5"/>
  <c r="AD61" i="5" s="1"/>
  <c r="AC54" i="5"/>
  <c r="AC61" i="5" s="1"/>
  <c r="AB54" i="5"/>
  <c r="AB61" i="5" s="1"/>
  <c r="Y54" i="5"/>
  <c r="Y61" i="5" s="1"/>
  <c r="X54" i="5"/>
  <c r="X61" i="5" s="1"/>
  <c r="W54" i="5"/>
  <c r="W61" i="5" s="1"/>
  <c r="V54" i="5"/>
  <c r="V61" i="5" s="1"/>
  <c r="S54" i="5"/>
  <c r="S61" i="5" s="1"/>
  <c r="R54" i="5"/>
  <c r="R61" i="5" s="1"/>
  <c r="Q54" i="5"/>
  <c r="Q61" i="5" s="1"/>
  <c r="P54" i="5"/>
  <c r="P61" i="5" s="1"/>
  <c r="M54" i="5"/>
  <c r="M61" i="5" s="1"/>
  <c r="L54" i="5"/>
  <c r="L61" i="5" s="1"/>
  <c r="K54" i="5"/>
  <c r="K61" i="5" s="1"/>
  <c r="J54" i="5"/>
  <c r="J61" i="5" s="1"/>
  <c r="G54" i="5"/>
  <c r="G61" i="5" s="1"/>
  <c r="F54" i="5"/>
  <c r="F61" i="5" s="1"/>
  <c r="E54" i="5"/>
  <c r="E61" i="5" s="1"/>
  <c r="D54" i="5"/>
  <c r="D61" i="5" s="1"/>
  <c r="AK50" i="5"/>
  <c r="AJ50" i="5"/>
  <c r="AI50" i="5"/>
  <c r="AH50" i="5"/>
  <c r="AE50" i="5"/>
  <c r="AD50" i="5"/>
  <c r="AC50" i="5"/>
  <c r="AB50" i="5"/>
  <c r="Y50" i="5"/>
  <c r="X50" i="5"/>
  <c r="W50" i="5"/>
  <c r="V50" i="5"/>
  <c r="S50" i="5"/>
  <c r="R50" i="5"/>
  <c r="Q50" i="5"/>
  <c r="P50" i="5"/>
  <c r="M50" i="5"/>
  <c r="L50" i="5"/>
  <c r="K50" i="5"/>
  <c r="J50" i="5"/>
  <c r="G50" i="5"/>
  <c r="F50" i="5"/>
  <c r="E50" i="5"/>
  <c r="D50" i="5"/>
  <c r="AK47" i="5"/>
  <c r="AJ47" i="5"/>
  <c r="AI47" i="5"/>
  <c r="AH47" i="5"/>
  <c r="AE47" i="5"/>
  <c r="AD47" i="5"/>
  <c r="AC47" i="5"/>
  <c r="AB47" i="5"/>
  <c r="Y47" i="5"/>
  <c r="X47" i="5"/>
  <c r="W47" i="5"/>
  <c r="V47" i="5"/>
  <c r="S47" i="5"/>
  <c r="R47" i="5"/>
  <c r="Q47" i="5"/>
  <c r="P47" i="5"/>
  <c r="M47" i="5"/>
  <c r="L47" i="5"/>
  <c r="K47" i="5"/>
  <c r="J47" i="5"/>
  <c r="G47" i="5"/>
  <c r="F47" i="5"/>
  <c r="E47" i="5"/>
  <c r="D47" i="5"/>
  <c r="AK44" i="5"/>
  <c r="AJ44" i="5"/>
  <c r="AI44" i="5"/>
  <c r="AH44" i="5"/>
  <c r="AE44" i="5"/>
  <c r="AD44" i="5"/>
  <c r="AC44" i="5"/>
  <c r="AB44" i="5"/>
  <c r="Y44" i="5"/>
  <c r="X44" i="5"/>
  <c r="W44" i="5"/>
  <c r="V44" i="5"/>
  <c r="S44" i="5"/>
  <c r="R44" i="5"/>
  <c r="Q44" i="5"/>
  <c r="P44" i="5"/>
  <c r="M44" i="5"/>
  <c r="L44" i="5"/>
  <c r="K44" i="5"/>
  <c r="J44" i="5"/>
  <c r="G44" i="5"/>
  <c r="F44" i="5"/>
  <c r="E44" i="5"/>
  <c r="D44" i="5"/>
  <c r="AK41" i="5"/>
  <c r="AJ41" i="5"/>
  <c r="AI41" i="5"/>
  <c r="AH41" i="5"/>
  <c r="AE41" i="5"/>
  <c r="AD41" i="5"/>
  <c r="AC41" i="5"/>
  <c r="AB41" i="5"/>
  <c r="Y41" i="5"/>
  <c r="X41" i="5"/>
  <c r="W41" i="5"/>
  <c r="V41" i="5"/>
  <c r="S41" i="5"/>
  <c r="R41" i="5"/>
  <c r="Q41" i="5"/>
  <c r="P41" i="5"/>
  <c r="M41" i="5"/>
  <c r="L41" i="5"/>
  <c r="K41" i="5"/>
  <c r="J41" i="5"/>
  <c r="G41" i="5"/>
  <c r="F41" i="5"/>
  <c r="E41" i="5"/>
  <c r="D41" i="5"/>
  <c r="AK38" i="5"/>
  <c r="AJ38" i="5"/>
  <c r="AI38" i="5"/>
  <c r="AH38" i="5"/>
  <c r="AE38" i="5"/>
  <c r="AD38" i="5"/>
  <c r="AC38" i="5"/>
  <c r="AB38" i="5"/>
  <c r="Y38" i="5"/>
  <c r="X38" i="5"/>
  <c r="W38" i="5"/>
  <c r="V38" i="5"/>
  <c r="S38" i="5"/>
  <c r="R38" i="5"/>
  <c r="Q38" i="5"/>
  <c r="P38" i="5"/>
  <c r="M38" i="5"/>
  <c r="L38" i="5"/>
  <c r="K38" i="5"/>
  <c r="J38" i="5"/>
  <c r="G38" i="5"/>
  <c r="F38" i="5"/>
  <c r="E38" i="5"/>
  <c r="D38" i="5"/>
  <c r="X8" i="5"/>
  <c r="T8" i="5"/>
  <c r="P8" i="5"/>
  <c r="L8" i="5"/>
  <c r="H8" i="5"/>
  <c r="D8" i="5"/>
  <c r="AC51" i="5" l="1"/>
  <c r="AE51" i="5"/>
  <c r="AB51" i="5"/>
  <c r="F51" i="5"/>
  <c r="V51" i="5"/>
  <c r="X51" i="5"/>
  <c r="Y51" i="5"/>
  <c r="AI51" i="5"/>
  <c r="R51" i="5"/>
  <c r="E51" i="5"/>
  <c r="J51" i="5"/>
  <c r="K51" i="5"/>
  <c r="S51" i="5"/>
  <c r="L51" i="5"/>
  <c r="AK51" i="5"/>
  <c r="P51" i="5"/>
  <c r="M51" i="5"/>
  <c r="W51" i="5"/>
  <c r="AJ51" i="5"/>
  <c r="D51" i="5"/>
  <c r="AD51" i="5"/>
  <c r="Q51" i="5"/>
  <c r="AH51" i="5"/>
  <c r="G51" i="5"/>
</calcChain>
</file>

<file path=xl/sharedStrings.xml><?xml version="1.0" encoding="utf-8"?>
<sst xmlns="http://schemas.openxmlformats.org/spreadsheetml/2006/main" count="860" uniqueCount="308">
  <si>
    <t>Social Investment</t>
  </si>
  <si>
    <t>Company</t>
  </si>
  <si>
    <t>Empresa</t>
  </si>
  <si>
    <t>GEB</t>
  </si>
  <si>
    <t>TGI</t>
  </si>
  <si>
    <t>Cálidda</t>
  </si>
  <si>
    <t>Contugas</t>
  </si>
  <si>
    <t>ElectroDunas</t>
  </si>
  <si>
    <t>Conecta</t>
  </si>
  <si>
    <t xml:space="preserve">Enlaza </t>
  </si>
  <si>
    <t>Total</t>
  </si>
  <si>
    <t>Year</t>
  </si>
  <si>
    <t>Año</t>
  </si>
  <si>
    <t>Number of beneficiaries</t>
  </si>
  <si>
    <t>Número de beneficiarios</t>
  </si>
  <si>
    <t>ND</t>
  </si>
  <si>
    <t>Mandatory investment</t>
  </si>
  <si>
    <t>Inversión obligatoria</t>
  </si>
  <si>
    <t>Voluntary investment</t>
  </si>
  <si>
    <t>Inversión Voluntaria</t>
  </si>
  <si>
    <t>Total investment</t>
  </si>
  <si>
    <t>Inversión total</t>
  </si>
  <si>
    <t xml:space="preserve">Social return on investment (SROI) </t>
  </si>
  <si>
    <t xml:space="preserve">Cálidda </t>
  </si>
  <si>
    <t>Total population benefited</t>
  </si>
  <si>
    <t>Población total beneficiada</t>
  </si>
  <si>
    <t>Total investment in USD</t>
  </si>
  <si>
    <t>Inversión total en USD</t>
  </si>
  <si>
    <t>Total benefit in USD</t>
  </si>
  <si>
    <t>Beneficio total en USD</t>
  </si>
  <si>
    <t>SROI</t>
  </si>
  <si>
    <t>Human Rights</t>
  </si>
  <si>
    <t xml:space="preserve">Cases of discrimination, workplace and/or sexual harassment reported by women </t>
  </si>
  <si>
    <t xml:space="preserve">Casos de discriminación, acoso laboral y/o sexual reportados por mujeres </t>
  </si>
  <si>
    <t xml:space="preserve">Cases of workplace and/or sexual harassment reported by men </t>
  </si>
  <si>
    <t xml:space="preserve">Casos de discriminación, acoso laboral y/o sexual reportados por hombres </t>
  </si>
  <si>
    <r>
      <rPr>
        <sz val="7"/>
        <color theme="1" tint="0.34998626667073579"/>
        <rFont val="Calibri"/>
        <family val="2"/>
      </rPr>
      <t>* Contugas, Electro Dunas and Cálidda have no indigenous peoples within their communities of influence / *</t>
    </r>
    <r>
      <rPr>
        <sz val="7"/>
        <color rgb="FF808080"/>
        <rFont val="Calibri"/>
        <family val="2"/>
      </rPr>
      <t xml:space="preserve"> Contugas, Electrodunas y Cálidda no tienen dentro de sus comunidades de influencia pueblos indígenas.</t>
    </r>
  </si>
  <si>
    <t>Human Resources</t>
  </si>
  <si>
    <t>Enlaza</t>
  </si>
  <si>
    <t>Women</t>
  </si>
  <si>
    <t>Mujeres</t>
  </si>
  <si>
    <t>Men</t>
  </si>
  <si>
    <t>Hombres</t>
  </si>
  <si>
    <t>Total number of employees</t>
  </si>
  <si>
    <t>Número total de empleados</t>
  </si>
  <si>
    <t xml:space="preserve">Women with permanent contracts </t>
  </si>
  <si>
    <t xml:space="preserve">Mujeres a término indefinido </t>
  </si>
  <si>
    <t xml:space="preserve">Men with permanent contracts </t>
  </si>
  <si>
    <t xml:space="preserve">Hombres a término indefinido </t>
  </si>
  <si>
    <t>Women with fixed-term contracts</t>
  </si>
  <si>
    <t>Mujeres a término fijo</t>
  </si>
  <si>
    <t>Men with fixed-term contracts</t>
  </si>
  <si>
    <t>Hombres a término fijo</t>
  </si>
  <si>
    <t>Senior Management (women)</t>
  </si>
  <si>
    <t>Alta Gerencia (mujeres)</t>
  </si>
  <si>
    <t>Senior Management (men)</t>
  </si>
  <si>
    <t>Alta Gerencia (hombres)</t>
  </si>
  <si>
    <t>Senior Management (total)</t>
  </si>
  <si>
    <t>Alta Gerencia (total)</t>
  </si>
  <si>
    <t>Middle Management (women)</t>
  </si>
  <si>
    <t>Gerencia Media (mujeres)</t>
  </si>
  <si>
    <t>Middle Management (men)</t>
  </si>
  <si>
    <t>Gerencia Media (hombres)</t>
  </si>
  <si>
    <t>Middle Management (total)</t>
  </si>
  <si>
    <t>Gerencia media (total)</t>
  </si>
  <si>
    <t>Advisors (women)</t>
  </si>
  <si>
    <t>Asesores (mujeres)</t>
  </si>
  <si>
    <t>Advisors (men)</t>
  </si>
  <si>
    <t>Asesores (hombres)</t>
  </si>
  <si>
    <t>Advisors (total)</t>
  </si>
  <si>
    <t>Asesores (total)</t>
  </si>
  <si>
    <t>Professionals (women)</t>
  </si>
  <si>
    <t>Profesional (mujeres)</t>
  </si>
  <si>
    <t>Professionals (men)</t>
  </si>
  <si>
    <t>Profesional (hombres)</t>
  </si>
  <si>
    <t>Professionals (total)</t>
  </si>
  <si>
    <t>Profesional (total)</t>
  </si>
  <si>
    <t>Support/assistants (women)</t>
  </si>
  <si>
    <t>Soporte/apoyo (mujeres)</t>
  </si>
  <si>
    <t>Support/assistants (men)</t>
  </si>
  <si>
    <t>Soporte/apoyo (hombres)</t>
  </si>
  <si>
    <t>Support/assistants (total)</t>
  </si>
  <si>
    <t>Soporte/apoyo (total)</t>
  </si>
  <si>
    <t>Under 30s (women)</t>
  </si>
  <si>
    <t>Menores de 30 años (mujeres)</t>
  </si>
  <si>
    <t>Under 30s (men)</t>
  </si>
  <si>
    <t>Menores de 30 años (hombres)</t>
  </si>
  <si>
    <t>Under 30s (total)</t>
  </si>
  <si>
    <t>Menores de 30 años (total)</t>
  </si>
  <si>
    <t>Between 31 and 40 years old (women)</t>
  </si>
  <si>
    <t>Entre 31 y 50 años (Mujeres)</t>
  </si>
  <si>
    <t>Between 31 and 40 years old (men)</t>
  </si>
  <si>
    <t>Entre 31 y 50 años (Hombres)</t>
  </si>
  <si>
    <t>Between 31 and 40 years old (total)</t>
  </si>
  <si>
    <t>Entre 31 y 50 años (Total)</t>
  </si>
  <si>
    <t>Between 41 and 50 years old (women)</t>
  </si>
  <si>
    <t>Mayores a 51 años (Mujeres)</t>
  </si>
  <si>
    <t>Between 41 and 50 years old (men)</t>
  </si>
  <si>
    <t>Mayores a 51 años (Hombres)</t>
  </si>
  <si>
    <t>Between 41 and 50 years old (total)</t>
  </si>
  <si>
    <t>Mayores a 51 años (Total)</t>
  </si>
  <si>
    <t>Between 51 and 60 years old (women)</t>
  </si>
  <si>
    <t>TOTAL</t>
  </si>
  <si>
    <t>Diversity</t>
  </si>
  <si>
    <t>Electrodunas</t>
  </si>
  <si>
    <t>Data</t>
  </si>
  <si>
    <t>Dato</t>
  </si>
  <si>
    <t xml:space="preserve">No. </t>
  </si>
  <si>
    <t>%</t>
  </si>
  <si>
    <t>Disability</t>
  </si>
  <si>
    <t>Situación de discapacidad</t>
  </si>
  <si>
    <t>LGBTQ+ community</t>
  </si>
  <si>
    <t>Comunidad LGBTQ+</t>
  </si>
  <si>
    <t>Indigenous people</t>
  </si>
  <si>
    <t>Indígenas</t>
  </si>
  <si>
    <t>Foreign nationals</t>
  </si>
  <si>
    <t>Nacionalidad extranjera</t>
  </si>
  <si>
    <t>Women in STEM positions (as % of total STEM positions)</t>
  </si>
  <si>
    <t>Mujeres en puestos relacionados con STEM (como % del total de puestos STEM)</t>
  </si>
  <si>
    <t xml:space="preserve">Women in management positions in revenue-generating functions </t>
  </si>
  <si>
    <t xml:space="preserve">Mujeres en puestos gerenciales en funciones generadoras de ingresos </t>
  </si>
  <si>
    <t xml:space="preserve">   Hiring, Promotions and Turnover</t>
  </si>
  <si>
    <t>Total number of new hires</t>
  </si>
  <si>
    <t>Número total de nuevas contrataciones</t>
  </si>
  <si>
    <t>Vacancies filled by internal candidates</t>
  </si>
  <si>
    <t>Vacantes cubiertas por candidatos internos</t>
  </si>
  <si>
    <t>Employee turnover rate</t>
  </si>
  <si>
    <t>Tasa de rotación de personal</t>
  </si>
  <si>
    <t>Turnover rate due to voluntary resignation</t>
  </si>
  <si>
    <t>Tasa de rotación por renuncia voluntaria</t>
  </si>
  <si>
    <t>Salary Ratio</t>
  </si>
  <si>
    <t>Senior Management</t>
  </si>
  <si>
    <t>Alta Gerencia</t>
  </si>
  <si>
    <t>0.73</t>
  </si>
  <si>
    <t>1.03</t>
  </si>
  <si>
    <t>0.74</t>
  </si>
  <si>
    <t>1.22</t>
  </si>
  <si>
    <t>1.25</t>
  </si>
  <si>
    <t>1.29</t>
  </si>
  <si>
    <t>1.05</t>
  </si>
  <si>
    <t>0.76</t>
  </si>
  <si>
    <t>0.75</t>
  </si>
  <si>
    <t>0.71</t>
  </si>
  <si>
    <t>0.54</t>
  </si>
  <si>
    <t>1.15</t>
  </si>
  <si>
    <t>1.14</t>
  </si>
  <si>
    <t>NA</t>
  </si>
  <si>
    <t>0.63</t>
  </si>
  <si>
    <t>0.72</t>
  </si>
  <si>
    <t>Middle Management</t>
  </si>
  <si>
    <t>Gerencia Media</t>
  </si>
  <si>
    <t>0.58</t>
  </si>
  <si>
    <t>0.56</t>
  </si>
  <si>
    <t>Advisors</t>
  </si>
  <si>
    <t>Asesores</t>
  </si>
  <si>
    <t>0.97</t>
  </si>
  <si>
    <t>0.93</t>
  </si>
  <si>
    <t>0.94</t>
  </si>
  <si>
    <t>0.96</t>
  </si>
  <si>
    <t>1.16</t>
  </si>
  <si>
    <t>1.01</t>
  </si>
  <si>
    <t>0.98</t>
  </si>
  <si>
    <t>0.9</t>
  </si>
  <si>
    <t>0.95</t>
  </si>
  <si>
    <t>0.91</t>
  </si>
  <si>
    <t>1.06</t>
  </si>
  <si>
    <t>1.04</t>
  </si>
  <si>
    <t>0.8</t>
  </si>
  <si>
    <t>0.84</t>
  </si>
  <si>
    <t>Professionals</t>
  </si>
  <si>
    <t>Profesional</t>
  </si>
  <si>
    <t>0.92</t>
  </si>
  <si>
    <t>0.79</t>
  </si>
  <si>
    <t>Support/assistants</t>
  </si>
  <si>
    <t>Soporte/apoyo</t>
  </si>
  <si>
    <t>0.86</t>
  </si>
  <si>
    <t>0.89</t>
  </si>
  <si>
    <t>1.12</t>
  </si>
  <si>
    <t>0.87</t>
  </si>
  <si>
    <t>0.81</t>
  </si>
  <si>
    <t>0.77</t>
  </si>
  <si>
    <t>Employee OSH Indicators</t>
  </si>
  <si>
    <t>Gender</t>
  </si>
  <si>
    <t>Género</t>
  </si>
  <si>
    <t>H</t>
  </si>
  <si>
    <t>M</t>
  </si>
  <si>
    <t xml:space="preserve">Total </t>
  </si>
  <si>
    <t>Hours worked</t>
  </si>
  <si>
    <t>Horas trabajadas</t>
  </si>
  <si>
    <t>Days worked</t>
  </si>
  <si>
    <t>Días trabajados</t>
  </si>
  <si>
    <t>N.D</t>
  </si>
  <si>
    <t>Work-related deaths</t>
  </si>
  <si>
    <t>Fallecimiento por accidente laboral</t>
  </si>
  <si>
    <t>Rate of deaths produced by work-related injuries</t>
  </si>
  <si>
    <t>Tasa de fallecimientos resultantes de una lesión por accidente laboral</t>
  </si>
  <si>
    <t>Work-related accidents with major consequences (excluding deaths)</t>
  </si>
  <si>
    <t>Accidentes laborales con grandes consecuencias (sin incluir fallecimientos)</t>
  </si>
  <si>
    <t>Rate of work-related injuries with major consequences (excluding deaths)</t>
  </si>
  <si>
    <t>Tasa de accidentes laborales con grandes consecuencias (sin incluir fallecimientos)</t>
  </si>
  <si>
    <t>Severity index</t>
  </si>
  <si>
    <t>Índice de severidad</t>
  </si>
  <si>
    <t>N.N</t>
  </si>
  <si>
    <t>LTIRF (Lost Time Injury Frequency Rate)</t>
  </si>
  <si>
    <t>LTIRF (días por fuera del trabajo)</t>
  </si>
  <si>
    <t>LTIRF rate (days away from work)</t>
  </si>
  <si>
    <t>Tasa de LTIRF (días por fuera del trabajo)</t>
  </si>
  <si>
    <t xml:space="preserve">   Contractor OSH Indicators</t>
  </si>
  <si>
    <t>Total number of contractors</t>
  </si>
  <si>
    <t>Número total de contratistas</t>
  </si>
  <si>
    <t>Deaths due to occupational illnesses</t>
  </si>
  <si>
    <t>Fallecimiento por enfermedad laboral</t>
  </si>
  <si>
    <t xml:space="preserve">Evaluated Suppliers </t>
  </si>
  <si>
    <t>Evaluated in social criteria</t>
  </si>
  <si>
    <t>Evaluados en criterios sociales</t>
  </si>
  <si>
    <t>Evaluated in environmental criteria</t>
  </si>
  <si>
    <t>Evaluados en criterios ambientales</t>
  </si>
  <si>
    <t xml:space="preserve"> Energy Consumption</t>
  </si>
  <si>
    <t xml:space="preserve">Non-renewable fuel consumption </t>
  </si>
  <si>
    <t>Consumo de energía de fuentes no renovables</t>
  </si>
  <si>
    <t>Electricity consumption</t>
  </si>
  <si>
    <t>Consumo de energía comprada</t>
  </si>
  <si>
    <t>Renewable energy consumption</t>
  </si>
  <si>
    <t>Consumo de energía renovable</t>
  </si>
  <si>
    <t>Total energy consumption in the organization</t>
  </si>
  <si>
    <t>Consumo total de energía interno</t>
  </si>
  <si>
    <t>Water Extraction</t>
  </si>
  <si>
    <t>Surface water</t>
  </si>
  <si>
    <t>Agua superficial</t>
  </si>
  <si>
    <t>Groundwater</t>
  </si>
  <si>
    <t>Agua subterránea</t>
  </si>
  <si>
    <t>Sea water</t>
  </si>
  <si>
    <t>Agua marina</t>
  </si>
  <si>
    <t>Produced water</t>
  </si>
  <si>
    <t>Agua producida</t>
  </si>
  <si>
    <t>Water from third parties</t>
  </si>
  <si>
    <t>Agua de terceros</t>
  </si>
  <si>
    <t>Water extraction from areas under hydric stress</t>
  </si>
  <si>
    <t>Extracción de agua en zonas de estrés hídrico</t>
  </si>
  <si>
    <t>Total water extraction from all areas</t>
  </si>
  <si>
    <t>Extracción total de agua en todas las zonas</t>
  </si>
  <si>
    <t>Waste Management</t>
  </si>
  <si>
    <t>En las instalaciones</t>
  </si>
  <si>
    <t>Fuera de las instalaciones</t>
  </si>
  <si>
    <t>Total recycled/reused</t>
  </si>
  <si>
    <t>Totales reciclados/reutilizados</t>
  </si>
  <si>
    <t>Total eliminated</t>
  </si>
  <si>
    <t>Totales eliminados</t>
  </si>
  <si>
    <t>Sent to landfills</t>
  </si>
  <si>
    <t>Dispuestos en relleno</t>
  </si>
  <si>
    <t>Incinerated with energy recovery</t>
  </si>
  <si>
    <t>Incinerados con valorización energética</t>
  </si>
  <si>
    <t>Incinerated without energy recovery</t>
  </si>
  <si>
    <t>Incinerados sin valorización energética</t>
  </si>
  <si>
    <t>Disposed by other methods</t>
  </si>
  <si>
    <t>eliminados de otro modo</t>
  </si>
  <si>
    <t>Total waste generated</t>
  </si>
  <si>
    <t>Residuos Totales Generados</t>
  </si>
  <si>
    <t xml:space="preserve">GHG Emissions </t>
  </si>
  <si>
    <t>Scope 1 emissions</t>
  </si>
  <si>
    <t>Emisiones alcance 1</t>
  </si>
  <si>
    <t>Scope 2 emissions</t>
  </si>
  <si>
    <t>Emisiones alcance 2</t>
  </si>
  <si>
    <t>Scope 3 emissions</t>
  </si>
  <si>
    <t>Emisiones alcance 3</t>
  </si>
  <si>
    <t>Total emissions</t>
  </si>
  <si>
    <t>Total Emisiones</t>
  </si>
  <si>
    <t>GHG Emission Offsetting</t>
  </si>
  <si>
    <t>Carbon bonds</t>
  </si>
  <si>
    <t>Bonos de carbono (emisiones compensadas)</t>
  </si>
  <si>
    <t>N.D.</t>
  </si>
  <si>
    <t>Species on the IUCN Red List</t>
  </si>
  <si>
    <t>Critically endangered</t>
  </si>
  <si>
    <t>En peligro crítico</t>
  </si>
  <si>
    <t>Endangered</t>
  </si>
  <si>
    <t>En peligro</t>
  </si>
  <si>
    <t>Vulnerable</t>
  </si>
  <si>
    <t>Vulnerables</t>
  </si>
  <si>
    <t>Threatened</t>
  </si>
  <si>
    <t>Amenazadas</t>
  </si>
  <si>
    <t>Minor concern</t>
  </si>
  <si>
    <t>Preocupación menor</t>
  </si>
  <si>
    <t>Corporate Governance at GEB</t>
  </si>
  <si>
    <t>No. of members on the Board of Directors</t>
  </si>
  <si>
    <t>No. de miembros de Junta Directiva</t>
  </si>
  <si>
    <t>No. of women on the Board of Directors</t>
  </si>
  <si>
    <t>No. de mujeres en la Junta Directiva</t>
  </si>
  <si>
    <t xml:space="preserve">No. of independent members* </t>
  </si>
  <si>
    <t xml:space="preserve">No. de miembros independientes* </t>
  </si>
  <si>
    <t>Average age of members of the Board of Directors (years)</t>
  </si>
  <si>
    <t>Edad promedio de los miembros de la Junta Directiva (años)</t>
  </si>
  <si>
    <t>Seniority of members of the Board of Directors (years)</t>
  </si>
  <si>
    <t>Antigüedad de los miembros de la Junta Directiva (años)</t>
  </si>
  <si>
    <t>Board Meetings</t>
  </si>
  <si>
    <t>Sesiones de Junta Directiva</t>
  </si>
  <si>
    <t>Attendance by members of the Board of Directors (%)</t>
  </si>
  <si>
    <t>Asistencia de los miembros de Junta Directiva (%)</t>
  </si>
  <si>
    <t>* Under the independence criteria of S&amp;P Global, all members of the Board of Directors are independent. / * Bajo los criterios de independencia de S&amp;P Global todos los miembros de Junta son independientes</t>
  </si>
  <si>
    <t xml:space="preserve">  Board of Directors Committee Meetings</t>
  </si>
  <si>
    <t>Compensation Committee Meetings</t>
  </si>
  <si>
    <t>Sesiones Comité de Compensaciones</t>
  </si>
  <si>
    <t>Audit and Risk Committee Meetings</t>
  </si>
  <si>
    <t>Sesiones Comité de Auditoria y Riesgos</t>
  </si>
  <si>
    <t>Corporate Governance and Sustainability Committee Meetings</t>
  </si>
  <si>
    <t>Sesiones Comité de Gobierno Corporativo y Sostenibilidad*</t>
  </si>
  <si>
    <t xml:space="preserve">Financial and Investment Committee Meetings </t>
  </si>
  <si>
    <t xml:space="preserve">Sesiones Comité Financiero y de Inversiones </t>
  </si>
  <si>
    <t>* Formerly known as Corporate Governance Committee in 2018 and 2019. / * En 2018 y 2019 se denominaba Comité de Gobierno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</si>
</sst>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#,##0.000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11"/>
      <color theme="1"/>
      <name val="Arial"/>
      <family val="2"/>
    </font>
    <font>
      <b/>
      <sz val="9"/>
      <color rgb="FF404040"/>
      <name val="Calibri"/>
      <family val="2"/>
    </font>
    <font>
      <sz val="9"/>
      <color rgb="FF404040"/>
      <name val="Calibri"/>
      <family val="2"/>
    </font>
    <font>
      <sz val="7"/>
      <color rgb="FF808080"/>
      <name val="Calibri"/>
      <family val="2"/>
    </font>
    <font>
      <b/>
      <sz val="9"/>
      <color rgb="FF646464"/>
      <name val="Calibri"/>
      <family val="2"/>
      <scheme val="minor"/>
    </font>
    <font>
      <sz val="9"/>
      <color rgb="FF646464"/>
      <name val="Calibri"/>
      <family val="2"/>
      <scheme val="minor"/>
    </font>
    <font>
      <sz val="7"/>
      <color theme="1" tint="0.3499862666707357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F9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6" fillId="4" borderId="6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/>
    <xf numFmtId="0" fontId="11" fillId="10" borderId="11" xfId="0" applyFont="1" applyFill="1" applyBorder="1"/>
    <xf numFmtId="0" fontId="10" fillId="10" borderId="11" xfId="0" applyFont="1" applyFill="1" applyBorder="1"/>
    <xf numFmtId="0" fontId="10" fillId="11" borderId="11" xfId="0" applyFont="1" applyFill="1" applyBorder="1" applyAlignment="1">
      <alignment wrapText="1"/>
    </xf>
    <xf numFmtId="0" fontId="11" fillId="10" borderId="11" xfId="0" applyFont="1" applyFill="1" applyBorder="1" applyAlignment="1">
      <alignment wrapText="1"/>
    </xf>
    <xf numFmtId="0" fontId="10" fillId="10" borderId="11" xfId="0" applyFont="1" applyFill="1" applyBorder="1" applyAlignment="1">
      <alignment wrapText="1"/>
    </xf>
    <xf numFmtId="0" fontId="10" fillId="11" borderId="10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3" fillId="5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3" fillId="6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vertical="center" wrapText="1"/>
    </xf>
    <xf numFmtId="0" fontId="10" fillId="9" borderId="1" xfId="0" applyFont="1" applyFill="1" applyBorder="1"/>
    <xf numFmtId="0" fontId="10" fillId="11" borderId="1" xfId="0" applyFont="1" applyFill="1" applyBorder="1" applyAlignment="1">
      <alignment wrapText="1"/>
    </xf>
    <xf numFmtId="0" fontId="11" fillId="10" borderId="1" xfId="0" applyFont="1" applyFill="1" applyBorder="1" applyAlignment="1">
      <alignment wrapText="1"/>
    </xf>
    <xf numFmtId="0" fontId="10" fillId="10" borderId="1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0" fontId="7" fillId="3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wrapText="1"/>
    </xf>
    <xf numFmtId="0" fontId="6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wrapText="1"/>
    </xf>
    <xf numFmtId="0" fontId="6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46464"/>
      <color rgb="FF006F96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Social</a:t>
            </a:r>
            <a:r>
              <a:rPr lang="es-CO" sz="1100" b="1" baseline="0">
                <a:latin typeface="Arial" panose="020B0604020202020204" pitchFamily="34" charset="0"/>
                <a:cs typeface="Arial" panose="020B0604020202020204" pitchFamily="34" charset="0"/>
              </a:rPr>
              <a:t> Investment in 2021</a:t>
            </a:r>
          </a:p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000" b="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Inversión social</a:t>
            </a:r>
            <a:endParaRPr lang="es-CO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568555436594526"/>
          <c:y val="3.5608308605341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8224709863074345"/>
          <c:y val="0.17839762611275969"/>
          <c:w val="0.78103459959071386"/>
          <c:h val="0.59974921532434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Social!$B$6</c:f>
              <c:strCache>
                <c:ptCount val="1"/>
                <c:pt idx="0">
                  <c:v>Mandatory investment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Social!$D$6:$AK$6</c:f>
              <c:numCache>
                <c:formatCode>"$"\ #,##0</c:formatCode>
                <c:ptCount val="34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144547651</c:v>
                </c:pt>
                <c:pt idx="6">
                  <c:v>15485769</c:v>
                </c:pt>
                <c:pt idx="7">
                  <c:v>24200000</c:v>
                </c:pt>
                <c:pt idx="8">
                  <c:v>106505245.5</c:v>
                </c:pt>
                <c:pt idx="10">
                  <c:v>228312746.69999999</c:v>
                </c:pt>
                <c:pt idx="11">
                  <c:v>214445061.61000001</c:v>
                </c:pt>
                <c:pt idx="12">
                  <c:v>165877632.68000001</c:v>
                </c:pt>
                <c:pt idx="14">
                  <c:v>57215684</c:v>
                </c:pt>
                <c:pt idx="15">
                  <c:v>119816860.2</c:v>
                </c:pt>
                <c:pt idx="16">
                  <c:v>0</c:v>
                </c:pt>
                <c:pt idx="18">
                  <c:v>0</c:v>
                </c:pt>
                <c:pt idx="19">
                  <c:v>4058050.25</c:v>
                </c:pt>
                <c:pt idx="20">
                  <c:v>483284519.26999998</c:v>
                </c:pt>
                <c:pt idx="22">
                  <c:v>614700800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5386220180</c:v>
                </c:pt>
                <c:pt idx="28" formatCode="#,##0">
                  <c:v>0</c:v>
                </c:pt>
                <c:pt idx="29" formatCode="#,##0">
                  <c:v>900215048.45000005</c:v>
                </c:pt>
                <c:pt idx="30" formatCode="#,##0">
                  <c:v>915714999.70000005</c:v>
                </c:pt>
                <c:pt idx="31" formatCode="#,##0">
                  <c:v>5748740152.0600004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Social!$D$2:$Q$3</c15:sqref>
                        </c15:formulaRef>
                      </c:ext>
                    </c:extLst>
                    <c:strCache>
                      <c:ptCount val="13"/>
                      <c:pt idx="0">
                        <c:v>GEB</c:v>
                      </c:pt>
                      <c:pt idx="4">
                        <c:v>TGI</c:v>
                      </c:pt>
                      <c:pt idx="8">
                        <c:v>Cálidda</c:v>
                      </c:pt>
                      <c:pt idx="12">
                        <c:v>Contugas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EA4-404E-9AEF-E2E82A628F61}"/>
            </c:ext>
          </c:extLst>
        </c:ser>
        <c:ser>
          <c:idx val="1"/>
          <c:order val="1"/>
          <c:tx>
            <c:strRef>
              <c:f>Social!$B$7</c:f>
              <c:strCache>
                <c:ptCount val="1"/>
                <c:pt idx="0">
                  <c:v>Voluntary investment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Social!$D$7:$AK$7</c:f>
              <c:numCache>
                <c:formatCode>"$"\ #,##0</c:formatCode>
                <c:ptCount val="34"/>
                <c:pt idx="0">
                  <c:v>6615614459</c:v>
                </c:pt>
                <c:pt idx="2">
                  <c:v>6205466527</c:v>
                </c:pt>
                <c:pt idx="3">
                  <c:v>5341915255</c:v>
                </c:pt>
                <c:pt idx="4">
                  <c:v>1823998789</c:v>
                </c:pt>
                <c:pt idx="6">
                  <c:v>2298479362.3000002</c:v>
                </c:pt>
                <c:pt idx="7">
                  <c:v>4121137950</c:v>
                </c:pt>
                <c:pt idx="8">
                  <c:v>1040127922.73</c:v>
                </c:pt>
                <c:pt idx="10">
                  <c:v>2689863424.0999999</c:v>
                </c:pt>
                <c:pt idx="11">
                  <c:v>1774154367.22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228540094</c:v>
                </c:pt>
                <c:pt idx="18">
                  <c:v>257922243</c:v>
                </c:pt>
                <c:pt idx="19">
                  <c:v>516770629.62</c:v>
                </c:pt>
                <c:pt idx="20">
                  <c:v>1768964496.3900001</c:v>
                </c:pt>
                <c:pt idx="22">
                  <c:v>272556688</c:v>
                </c:pt>
                <c:pt idx="23">
                  <c:v>508150816.50999999</c:v>
                </c:pt>
                <c:pt idx="24">
                  <c:v>8981651554</c:v>
                </c:pt>
                <c:pt idx="25">
                  <c:v>6615614459</c:v>
                </c:pt>
                <c:pt idx="26">
                  <c:v>6213358327</c:v>
                </c:pt>
                <c:pt idx="27">
                  <c:v>5182070417</c:v>
                </c:pt>
                <c:pt idx="28" formatCode="#,##0">
                  <c:v>8981651554</c:v>
                </c:pt>
                <c:pt idx="29" formatCode="#,##0">
                  <c:v>18092860220.119999</c:v>
                </c:pt>
                <c:pt idx="30" formatCode="#,##0">
                  <c:v>17937646571.400002</c:v>
                </c:pt>
                <c:pt idx="31" formatCode="#,##0">
                  <c:v>17444199435.349998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Social!$D$2:$Q$3</c15:sqref>
                        </c15:formulaRef>
                      </c:ext>
                    </c:extLst>
                    <c:strCache>
                      <c:ptCount val="13"/>
                      <c:pt idx="0">
                        <c:v>GEB</c:v>
                      </c:pt>
                      <c:pt idx="4">
                        <c:v>TGI</c:v>
                      </c:pt>
                      <c:pt idx="8">
                        <c:v>Cálidda</c:v>
                      </c:pt>
                      <c:pt idx="12">
                        <c:v>Contugas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EA4-404E-9AEF-E2E82A628F61}"/>
            </c:ext>
          </c:extLst>
        </c:ser>
        <c:ser>
          <c:idx val="2"/>
          <c:order val="2"/>
          <c:tx>
            <c:strRef>
              <c:f>Social!$B$8</c:f>
              <c:strCache>
                <c:ptCount val="1"/>
                <c:pt idx="0">
                  <c:v>Total investment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Social!$D$8:$AK$8</c:f>
              <c:numCache>
                <c:formatCode>"$"\ #,##0</c:formatCode>
                <c:ptCount val="34"/>
                <c:pt idx="0">
                  <c:v>6615614459</c:v>
                </c:pt>
                <c:pt idx="2">
                  <c:v>6205466527</c:v>
                </c:pt>
                <c:pt idx="3">
                  <c:v>5341915255</c:v>
                </c:pt>
                <c:pt idx="4">
                  <c:v>1968546440</c:v>
                </c:pt>
                <c:pt idx="6">
                  <c:v>2313965131.3000002</c:v>
                </c:pt>
                <c:pt idx="7">
                  <c:v>4145337950</c:v>
                </c:pt>
                <c:pt idx="8">
                  <c:v>1146633168.23</c:v>
                </c:pt>
                <c:pt idx="10">
                  <c:v>2918176170.7999997</c:v>
                </c:pt>
                <c:pt idx="11">
                  <c:v>1988599428.8299999</c:v>
                </c:pt>
                <c:pt idx="12">
                  <c:v>165877632.68000001</c:v>
                </c:pt>
                <c:pt idx="14">
                  <c:v>57215684</c:v>
                </c:pt>
                <c:pt idx="15">
                  <c:v>119816860.2</c:v>
                </c:pt>
                <c:pt idx="16">
                  <c:v>228540094</c:v>
                </c:pt>
                <c:pt idx="18">
                  <c:v>257922243</c:v>
                </c:pt>
                <c:pt idx="19">
                  <c:v>520828679.87</c:v>
                </c:pt>
                <c:pt idx="20">
                  <c:v>2252249015.6599998</c:v>
                </c:pt>
                <c:pt idx="22">
                  <c:v>887257488</c:v>
                </c:pt>
                <c:pt idx="23">
                  <c:v>508150816.50999999</c:v>
                </c:pt>
                <c:pt idx="24">
                  <c:v>8981651554</c:v>
                </c:pt>
                <c:pt idx="25">
                  <c:v>6615614459</c:v>
                </c:pt>
                <c:pt idx="26">
                  <c:v>6213358327</c:v>
                </c:pt>
                <c:pt idx="27">
                  <c:v>10568290597</c:v>
                </c:pt>
                <c:pt idx="28" formatCode="#,##0">
                  <c:v>8981651554</c:v>
                </c:pt>
                <c:pt idx="29" formatCode="#,##0">
                  <c:v>18993075268.57</c:v>
                </c:pt>
                <c:pt idx="30" formatCode="#,##0">
                  <c:v>18853361571.099998</c:v>
                </c:pt>
                <c:pt idx="31" formatCode="#,##0">
                  <c:v>23192939587.41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Social!$D$2:$Q$3</c15:sqref>
                        </c15:formulaRef>
                      </c:ext>
                    </c:extLst>
                    <c:strCache>
                      <c:ptCount val="13"/>
                      <c:pt idx="0">
                        <c:v>GEB</c:v>
                      </c:pt>
                      <c:pt idx="4">
                        <c:v>TGI</c:v>
                      </c:pt>
                      <c:pt idx="8">
                        <c:v>Cálidda</c:v>
                      </c:pt>
                      <c:pt idx="12">
                        <c:v>Contugas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EA4-404E-9AEF-E2E82A628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6421312"/>
        <c:axId val="1666419232"/>
      </c:barChart>
      <c:catAx>
        <c:axId val="16664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419232"/>
        <c:crosses val="autoZero"/>
        <c:auto val="1"/>
        <c:lblAlgn val="ctr"/>
        <c:lblOffset val="100"/>
        <c:noMultiLvlLbl val="0"/>
      </c:catAx>
      <c:valAx>
        <c:axId val="166641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42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Type of of Philanthropic Activities</a:t>
            </a:r>
            <a:r>
              <a:rPr lang="es-CO" sz="1100" b="1" baseline="0">
                <a:latin typeface="Arial" panose="020B0604020202020204" pitchFamily="34" charset="0"/>
                <a:cs typeface="Arial" panose="020B0604020202020204" pitchFamily="34" charset="0"/>
              </a:rPr>
              <a:t> in 2021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1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sz="1000" b="0" i="0" baseline="0">
                <a:solidFill>
                  <a:schemeClr val="bg1">
                    <a:lumMod val="65000"/>
                  </a:schemeClr>
                </a:solidFill>
                <a:effectLst/>
              </a:rPr>
              <a:t>Tipos de inversión social</a:t>
            </a:r>
            <a:endParaRPr lang="es-CO" sz="1100">
              <a:solidFill>
                <a:schemeClr val="bg1">
                  <a:lumMod val="65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27439891778212111"/>
          <c:y val="3.5714296873608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116151077942354"/>
          <c:y val="0.22124491352484488"/>
          <c:w val="0.73643698720366035"/>
          <c:h val="0.51144451823040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Social!$D$2:$Q$3</c:f>
              <c:multiLvlStrCache>
                <c:ptCount val="2"/>
                <c:lvl>
                  <c:pt idx="1">
                    <c:v>Contugas</c:v>
                  </c:pt>
                </c:lvl>
                <c:lvl>
                  <c:pt idx="1">
                    <c:v>Cálidda</c:v>
                  </c:pt>
                </c:lvl>
                <c:lvl>
                  <c:pt idx="1">
                    <c:v>TGI</c:v>
                  </c:pt>
                </c:lvl>
                <c:lvl>
                  <c:pt idx="1">
                    <c:v>GEB</c:v>
                  </c:pt>
                </c:lvl>
              </c:multiLvlStrCache>
            </c:multiLvlStrRef>
          </c:cat>
          <c:val>
            <c:numRef>
              <c:f>Social!#REF!</c:f>
              <c:numCache>
                <c:formatCode>"$"\ 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Social!#REF!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66-4787-8007-3697AE15F70D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Social!$D$2:$Q$3</c:f>
              <c:multiLvlStrCache>
                <c:ptCount val="2"/>
                <c:lvl>
                  <c:pt idx="1">
                    <c:v>Contugas</c:v>
                  </c:pt>
                </c:lvl>
                <c:lvl>
                  <c:pt idx="1">
                    <c:v>Cálidda</c:v>
                  </c:pt>
                </c:lvl>
                <c:lvl>
                  <c:pt idx="1">
                    <c:v>TGI</c:v>
                  </c:pt>
                </c:lvl>
                <c:lvl>
                  <c:pt idx="1">
                    <c:v>GEB</c:v>
                  </c:pt>
                </c:lvl>
              </c:multiLvlStrCache>
            </c:multiLvlStrRef>
          </c:cat>
          <c:val>
            <c:numRef>
              <c:f>Social!#REF!</c:f>
              <c:numCache>
                <c:formatCode>"$"\ 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Social!#REF!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66-4787-8007-3697AE15F70D}"/>
            </c:ext>
          </c:extLst>
        </c:ser>
        <c:ser>
          <c:idx val="2"/>
          <c:order val="2"/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Social!$D$2:$Q$3</c:f>
              <c:multiLvlStrCache>
                <c:ptCount val="2"/>
                <c:lvl>
                  <c:pt idx="1">
                    <c:v>Contugas</c:v>
                  </c:pt>
                </c:lvl>
                <c:lvl>
                  <c:pt idx="1">
                    <c:v>Cálidda</c:v>
                  </c:pt>
                </c:lvl>
                <c:lvl>
                  <c:pt idx="1">
                    <c:v>TGI</c:v>
                  </c:pt>
                </c:lvl>
                <c:lvl>
                  <c:pt idx="1">
                    <c:v>GEB</c:v>
                  </c:pt>
                </c:lvl>
              </c:multiLvlStrCache>
            </c:multiLvlStrRef>
          </c:cat>
          <c:val>
            <c:numRef>
              <c:f>Social!#REF!</c:f>
              <c:numCache>
                <c:formatCode>"$"\ 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Social!#REF!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66-4787-8007-3697AE15F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3919024"/>
        <c:axId val="1183920688"/>
      </c:barChart>
      <c:catAx>
        <c:axId val="11839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920688"/>
        <c:crosses val="autoZero"/>
        <c:auto val="1"/>
        <c:lblAlgn val="ctr"/>
        <c:lblOffset val="100"/>
        <c:noMultiLvlLbl val="0"/>
      </c:catAx>
      <c:valAx>
        <c:axId val="11839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91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621436550751668E-2"/>
          <c:y val="0.86395534895487447"/>
          <c:w val="0.84675712689849669"/>
          <c:h val="6.7771558675647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People</a:t>
            </a:r>
            <a:r>
              <a:rPr lang="en-US" sz="1100" b="1" baseline="0">
                <a:latin typeface="Arial" panose="020B0604020202020204" pitchFamily="34" charset="0"/>
                <a:cs typeface="Arial" panose="020B0604020202020204" pitchFamily="34" charset="0"/>
              </a:rPr>
              <a:t> Benefited from Social Investment in 2021</a:t>
            </a:r>
          </a:p>
          <a:p>
            <a:pPr>
              <a:defRPr sz="1100" b="1"/>
            </a:pPr>
            <a:r>
              <a:rPr lang="en-US" sz="1000" b="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Beneficiarios de la inversión social</a:t>
            </a:r>
          </a:p>
        </c:rich>
      </c:tx>
      <c:layout>
        <c:manualLayout>
          <c:xMode val="edge"/>
          <c:yMode val="edge"/>
          <c:x val="0.17926656167979002"/>
          <c:y val="4.790419161676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Social!$B$5</c:f>
              <c:strCache>
                <c:ptCount val="1"/>
                <c:pt idx="0">
                  <c:v>Number of beneficiaries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A3-43D6-913A-9E1925A8A5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A3-43D6-913A-9E1925A8A5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A3-43D6-913A-9E1925A8A5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A3-43D6-913A-9E1925A8A5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A3-43D6-913A-9E1925A8A5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A3-43D6-913A-9E1925A8A5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A3-43D6-913A-9E1925A8A5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A3-43D6-913A-9E1925A8A5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CA3-43D6-913A-9E1925A8A5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CA3-43D6-913A-9E1925A8A5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CA3-43D6-913A-9E1925A8A5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CA3-43D6-913A-9E1925A8A5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CA3-43D6-913A-9E1925A8A5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CA3-43D6-913A-9E1925A8A5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CA3-43D6-913A-9E1925A8A5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CA3-43D6-913A-9E1925A8A5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CA3-43D6-913A-9E1925A8A5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CA3-43D6-913A-9E1925A8A5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CA3-43D6-913A-9E1925A8A5A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CA3-43D6-913A-9E1925A8A5A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CA3-43D6-913A-9E1925A8A5A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CA3-43D6-913A-9E1925A8A5A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CA3-43D6-913A-9E1925A8A5A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CA3-43D6-913A-9E1925A8A5A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CA3-43D6-913A-9E1925A8A5A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CA3-43D6-913A-9E1925A8A5A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5AD-441B-A453-1D292CEC0B39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5AD-441B-A453-1D292CEC0B39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5AD-441B-A453-1D292CEC0B39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5AD-441B-A453-1D292CEC0B3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5AD-441B-A453-1D292CEC0B39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85AD-441B-A453-1D292CEC0B3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85AD-441B-A453-1D292CEC0B3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85AD-441B-A453-1D292CEC0B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Social!$D$5:$AK$5</c:f>
              <c:numCache>
                <c:formatCode>#,##0</c:formatCode>
                <c:ptCount val="34"/>
                <c:pt idx="2">
                  <c:v>91</c:v>
                </c:pt>
                <c:pt idx="3">
                  <c:v>7912</c:v>
                </c:pt>
                <c:pt idx="4">
                  <c:v>11537</c:v>
                </c:pt>
                <c:pt idx="6">
                  <c:v>21910</c:v>
                </c:pt>
                <c:pt idx="7">
                  <c:v>39517</c:v>
                </c:pt>
                <c:pt idx="8">
                  <c:v>96589</c:v>
                </c:pt>
                <c:pt idx="10">
                  <c:v>24675</c:v>
                </c:pt>
                <c:pt idx="11">
                  <c:v>970485</c:v>
                </c:pt>
                <c:pt idx="12">
                  <c:v>1250</c:v>
                </c:pt>
                <c:pt idx="14">
                  <c:v>8229</c:v>
                </c:pt>
                <c:pt idx="15">
                  <c:v>1790</c:v>
                </c:pt>
                <c:pt idx="16">
                  <c:v>69360</c:v>
                </c:pt>
                <c:pt idx="18">
                  <c:v>1180</c:v>
                </c:pt>
                <c:pt idx="19">
                  <c:v>3949</c:v>
                </c:pt>
                <c:pt idx="20">
                  <c:v>20203</c:v>
                </c:pt>
                <c:pt idx="22">
                  <c:v>7000</c:v>
                </c:pt>
                <c:pt idx="23">
                  <c:v>3794</c:v>
                </c:pt>
                <c:pt idx="24">
                  <c:v>0</c:v>
                </c:pt>
                <c:pt idx="25">
                  <c:v>2969</c:v>
                </c:pt>
                <c:pt idx="26">
                  <c:v>972</c:v>
                </c:pt>
                <c:pt idx="27">
                  <c:v>115212</c:v>
                </c:pt>
                <c:pt idx="28">
                  <c:v>0</c:v>
                </c:pt>
                <c:pt idx="29">
                  <c:v>201908</c:v>
                </c:pt>
                <c:pt idx="30">
                  <c:v>64057</c:v>
                </c:pt>
                <c:pt idx="31">
                  <c:v>1142659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Social!$D$3:$AK$3</c15:sqref>
                        </c15:formulaRef>
                      </c:ext>
                    </c:extLst>
                    <c:strCache>
                      <c:ptCount val="29"/>
                      <c:pt idx="0">
                        <c:v>GEB</c:v>
                      </c:pt>
                      <c:pt idx="4">
                        <c:v>TGI</c:v>
                      </c:pt>
                      <c:pt idx="8">
                        <c:v>Cálidda</c:v>
                      </c:pt>
                      <c:pt idx="12">
                        <c:v>Contugas</c:v>
                      </c:pt>
                      <c:pt idx="16">
                        <c:v>ElectroDunas</c:v>
                      </c:pt>
                      <c:pt idx="20">
                        <c:v>Conecta</c:v>
                      </c:pt>
                      <c:pt idx="24">
                        <c:v>Enlaza </c:v>
                      </c:pt>
                      <c:pt idx="28">
                        <c:v>Total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C-3267-4DF6-97C7-434C951681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8902887139113"/>
          <c:y val="0.34510820877929188"/>
          <c:w val="0.29724430446194228"/>
          <c:h val="0.53593097270026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Salary Ratio</a:t>
            </a:r>
          </a:p>
          <a:p>
            <a:pPr>
              <a:defRPr sz="1200" b="1"/>
            </a:pPr>
            <a:r>
              <a:rPr lang="es-CO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Ratio Salarial</a:t>
            </a:r>
          </a:p>
        </c:rich>
      </c:tx>
      <c:layout>
        <c:manualLayout>
          <c:xMode val="edge"/>
          <c:yMode val="edge"/>
          <c:x val="0.39766657616073853"/>
          <c:y val="4.5845272206303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0262467191601048E-2"/>
          <c:y val="0.1799044890162369"/>
          <c:w val="0.91445017648655991"/>
          <c:h val="0.552563078612308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Social!$B$85</c:f>
              <c:strCache>
                <c:ptCount val="1"/>
                <c:pt idx="0">
                  <c:v>Senior Management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Social!$D$85:$AW$85</c:f>
              <c:numCache>
                <c:formatCode>General</c:formatCode>
                <c:ptCount val="46"/>
                <c:pt idx="0">
                  <c:v>0.95</c:v>
                </c:pt>
                <c:pt idx="1">
                  <c:v>0.86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0.98</c:v>
                </c:pt>
                <c:pt idx="7">
                  <c:v>1.06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0.81</c:v>
                </c:pt>
                <c:pt idx="13">
                  <c:v>0.74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00">
                  <c:v>1</c:v>
                </c:pt>
                <c:pt idx="27" formatCode="0.00">
                  <c:v>1</c:v>
                </c:pt>
                <c:pt idx="28" formatCode="0.00">
                  <c:v>1</c:v>
                </c:pt>
                <c:pt idx="29" formatCode="0.00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Social!$D$82:$AA$84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69-4676-8EB0-45932361C8AC}"/>
            </c:ext>
          </c:extLst>
        </c:ser>
        <c:ser>
          <c:idx val="1"/>
          <c:order val="1"/>
          <c:tx>
            <c:strRef>
              <c:f>Social!$B$86</c:f>
              <c:strCache>
                <c:ptCount val="1"/>
                <c:pt idx="0">
                  <c:v>Middle Management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Social!$D$86:$AW$86</c:f>
              <c:numCache>
                <c:formatCode>General</c:formatCode>
                <c:ptCount val="46"/>
                <c:pt idx="0">
                  <c:v>0.95</c:v>
                </c:pt>
                <c:pt idx="1">
                  <c:v>0.93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0.92</c:v>
                </c:pt>
                <c:pt idx="13">
                  <c:v>0.91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0.93</c:v>
                </c:pt>
                <c:pt idx="19">
                  <c:v>0.63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0.92</c:v>
                </c:pt>
                <c:pt idx="25">
                  <c:v>0.9</c:v>
                </c:pt>
                <c:pt idx="26" formatCode="0.00">
                  <c:v>1</c:v>
                </c:pt>
                <c:pt idx="27" formatCode="0.00">
                  <c:v>1</c:v>
                </c:pt>
                <c:pt idx="28" formatCode="0.00">
                  <c:v>1</c:v>
                </c:pt>
                <c:pt idx="29" formatCode="0.00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Social!$D$82:$AA$84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69-4676-8EB0-45932361C8AC}"/>
            </c:ext>
          </c:extLst>
        </c:ser>
        <c:ser>
          <c:idx val="2"/>
          <c:order val="2"/>
          <c:tx>
            <c:strRef>
              <c:f>Social!$B$87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Social!$D$87:$AW$87</c:f>
              <c:numCache>
                <c:formatCode>General</c:formatCode>
                <c:ptCount val="46"/>
                <c:pt idx="0">
                  <c:v>1.02</c:v>
                </c:pt>
                <c:pt idx="1">
                  <c:v>1.02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1.01</c:v>
                </c:pt>
                <c:pt idx="13">
                  <c:v>0.99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0.9</c:v>
                </c:pt>
                <c:pt idx="19">
                  <c:v>0.85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1.55</c:v>
                </c:pt>
                <c:pt idx="25">
                  <c:v>1.83</c:v>
                </c:pt>
                <c:pt idx="26" formatCode="0.00">
                  <c:v>1</c:v>
                </c:pt>
                <c:pt idx="27" formatCode="0.00">
                  <c:v>1</c:v>
                </c:pt>
                <c:pt idx="28" formatCode="0.00">
                  <c:v>1</c:v>
                </c:pt>
                <c:pt idx="29" formatCode="0.00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Social!$D$82:$AA$84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69-4676-8EB0-45932361C8AC}"/>
            </c:ext>
          </c:extLst>
        </c:ser>
        <c:ser>
          <c:idx val="3"/>
          <c:order val="3"/>
          <c:tx>
            <c:strRef>
              <c:f>Social!$B$88</c:f>
              <c:strCache>
                <c:ptCount val="1"/>
                <c:pt idx="0">
                  <c:v>Professionals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Social!$D$88:$AW$88</c:f>
              <c:numCache>
                <c:formatCode>General</c:formatCode>
                <c:ptCount val="46"/>
                <c:pt idx="0">
                  <c:v>0.99</c:v>
                </c:pt>
                <c:pt idx="1">
                  <c:v>0.96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</c:v>
                </c:pt>
                <c:pt idx="7">
                  <c:v>0.9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0.71</c:v>
                </c:pt>
                <c:pt idx="13">
                  <c:v>0.91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0.92</c:v>
                </c:pt>
                <c:pt idx="19">
                  <c:v>0.8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1.34</c:v>
                </c:pt>
                <c:pt idx="25">
                  <c:v>1.24</c:v>
                </c:pt>
                <c:pt idx="26" formatCode="0.00">
                  <c:v>1</c:v>
                </c:pt>
                <c:pt idx="27" formatCode="0.00">
                  <c:v>1</c:v>
                </c:pt>
                <c:pt idx="28" formatCode="0.00">
                  <c:v>1</c:v>
                </c:pt>
                <c:pt idx="29" formatCode="0.00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Social!$D$82:$AA$84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69-4676-8EB0-45932361C8AC}"/>
            </c:ext>
          </c:extLst>
        </c:ser>
        <c:ser>
          <c:idx val="4"/>
          <c:order val="4"/>
          <c:tx>
            <c:strRef>
              <c:f>Social!$B$89</c:f>
              <c:strCache>
                <c:ptCount val="1"/>
                <c:pt idx="0">
                  <c:v>Support/assistants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Social!$D$89:$AW$89</c:f>
              <c:numCache>
                <c:formatCode>General</c:formatCode>
                <c:ptCount val="46"/>
                <c:pt idx="0">
                  <c:v>0.88</c:v>
                </c:pt>
                <c:pt idx="1">
                  <c:v>0.87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0.83</c:v>
                </c:pt>
                <c:pt idx="7">
                  <c:v>0.86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2.2599999999999998</c:v>
                </c:pt>
                <c:pt idx="13">
                  <c:v>1.24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0.78</c:v>
                </c:pt>
                <c:pt idx="19">
                  <c:v>0.72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0.97</c:v>
                </c:pt>
                <c:pt idx="25">
                  <c:v>0.97</c:v>
                </c:pt>
                <c:pt idx="26" formatCode="0.00">
                  <c:v>1</c:v>
                </c:pt>
                <c:pt idx="27" formatCode="0.00">
                  <c:v>1</c:v>
                </c:pt>
                <c:pt idx="28" formatCode="0.00">
                  <c:v>1</c:v>
                </c:pt>
                <c:pt idx="29" formatCode="0.00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Social!$D$82:$AA$84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569-4676-8EB0-45932361C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3930256"/>
        <c:axId val="1183920272"/>
      </c:barChart>
      <c:catAx>
        <c:axId val="118393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920272"/>
        <c:crosses val="autoZero"/>
        <c:auto val="1"/>
        <c:lblAlgn val="ctr"/>
        <c:lblOffset val="100"/>
        <c:noMultiLvlLbl val="0"/>
      </c:catAx>
      <c:valAx>
        <c:axId val="118392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93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90542130509548"/>
          <c:y val="0.90114568057216349"/>
          <c:w val="0.78798226083808487"/>
          <c:h val="6.4470365273108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 </a:t>
            </a: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Hiring</a:t>
            </a:r>
            <a:r>
              <a:rPr lang="en-US" sz="1100" b="1" baseline="0">
                <a:latin typeface="Arial" panose="020B0604020202020204" pitchFamily="34" charset="0"/>
                <a:cs typeface="Arial" panose="020B0604020202020204" pitchFamily="34" charset="0"/>
              </a:rPr>
              <a:t> and </a:t>
            </a: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Promotions </a:t>
            </a:r>
          </a:p>
          <a:p>
            <a:pPr>
              <a:defRPr sz="1200" b="1"/>
            </a:pPr>
            <a:r>
              <a:rPr lang="en-US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Contrataciones y ascensos</a:t>
            </a:r>
          </a:p>
        </c:rich>
      </c:tx>
      <c:layout>
        <c:manualLayout>
          <c:xMode val="edge"/>
          <c:yMode val="edge"/>
          <c:x val="0.36067847769028871"/>
          <c:y val="2.6897214217098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7926509186351708E-2"/>
          <c:y val="0.17325648414985595"/>
          <c:w val="0.90588301462317211"/>
          <c:h val="0.44767160589076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Social!$B$77</c:f>
              <c:strCache>
                <c:ptCount val="1"/>
                <c:pt idx="0">
                  <c:v>Total number of new hires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Social!$D$77:$AU$77</c:f>
              <c:numCache>
                <c:formatCode>General</c:formatCode>
                <c:ptCount val="44"/>
                <c:pt idx="0">
                  <c:v>100</c:v>
                </c:pt>
                <c:pt idx="1">
                  <c:v>136</c:v>
                </c:pt>
                <c:pt idx="2">
                  <c:v>123</c:v>
                </c:pt>
                <c:pt idx="3">
                  <c:v>146</c:v>
                </c:pt>
                <c:pt idx="4">
                  <c:v>67</c:v>
                </c:pt>
                <c:pt idx="5">
                  <c:v>104</c:v>
                </c:pt>
                <c:pt idx="6">
                  <c:v>19</c:v>
                </c:pt>
                <c:pt idx="7">
                  <c:v>56</c:v>
                </c:pt>
                <c:pt idx="8">
                  <c:v>11</c:v>
                </c:pt>
                <c:pt idx="9">
                  <c:v>25</c:v>
                </c:pt>
                <c:pt idx="10">
                  <c:v>26</c:v>
                </c:pt>
                <c:pt idx="11">
                  <c:v>28</c:v>
                </c:pt>
                <c:pt idx="12">
                  <c:v>51</c:v>
                </c:pt>
                <c:pt idx="13">
                  <c:v>48</c:v>
                </c:pt>
                <c:pt idx="14">
                  <c:v>46</c:v>
                </c:pt>
                <c:pt idx="15">
                  <c:v>30</c:v>
                </c:pt>
                <c:pt idx="16">
                  <c:v>21</c:v>
                </c:pt>
                <c:pt idx="17">
                  <c:v>42</c:v>
                </c:pt>
                <c:pt idx="18">
                  <c:v>23</c:v>
                </c:pt>
                <c:pt idx="19">
                  <c:v>22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23</c:v>
                </c:pt>
                <c:pt idx="24">
                  <c:v>24</c:v>
                </c:pt>
                <c:pt idx="25">
                  <c:v>7</c:v>
                </c:pt>
                <c:pt idx="26">
                  <c:v>46</c:v>
                </c:pt>
                <c:pt idx="27">
                  <c:v>27</c:v>
                </c:pt>
                <c:pt idx="28">
                  <c:v>27</c:v>
                </c:pt>
                <c:pt idx="29">
                  <c:v>41</c:v>
                </c:pt>
                <c:pt idx="30">
                  <c:v>51</c:v>
                </c:pt>
                <c:pt idx="31">
                  <c:v>25</c:v>
                </c:pt>
                <c:pt idx="32">
                  <c:v>17</c:v>
                </c:pt>
                <c:pt idx="33">
                  <c:v>15</c:v>
                </c:pt>
                <c:pt idx="34">
                  <c:v>19</c:v>
                </c:pt>
                <c:pt idx="35">
                  <c:v>14</c:v>
                </c:pt>
                <c:pt idx="36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98-4AA9-BD27-4CEFD042CF8D}"/>
            </c:ext>
          </c:extLst>
        </c:ser>
        <c:ser>
          <c:idx val="1"/>
          <c:order val="1"/>
          <c:tx>
            <c:strRef>
              <c:f>Social!$B$78</c:f>
              <c:strCache>
                <c:ptCount val="1"/>
                <c:pt idx="0">
                  <c:v>Vacancies filled by internal candidates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Social!$D$78:$AU$78</c:f>
              <c:numCache>
                <c:formatCode>General</c:formatCode>
                <c:ptCount val="44"/>
                <c:pt idx="0">
                  <c:v>9</c:v>
                </c:pt>
                <c:pt idx="1">
                  <c:v>26</c:v>
                </c:pt>
                <c:pt idx="2">
                  <c:v>30</c:v>
                </c:pt>
                <c:pt idx="3">
                  <c:v>48</c:v>
                </c:pt>
                <c:pt idx="4">
                  <c:v>42</c:v>
                </c:pt>
                <c:pt idx="5">
                  <c:v>27</c:v>
                </c:pt>
                <c:pt idx="6">
                  <c:v>11</c:v>
                </c:pt>
                <c:pt idx="7">
                  <c:v>17</c:v>
                </c:pt>
                <c:pt idx="8">
                  <c:v>9</c:v>
                </c:pt>
                <c:pt idx="9">
                  <c:v>11</c:v>
                </c:pt>
                <c:pt idx="10">
                  <c:v>18</c:v>
                </c:pt>
                <c:pt idx="11">
                  <c:v>16</c:v>
                </c:pt>
                <c:pt idx="12">
                  <c:v>26</c:v>
                </c:pt>
                <c:pt idx="13">
                  <c:v>26</c:v>
                </c:pt>
                <c:pt idx="14">
                  <c:v>17</c:v>
                </c:pt>
                <c:pt idx="15">
                  <c:v>15</c:v>
                </c:pt>
                <c:pt idx="16">
                  <c:v>17</c:v>
                </c:pt>
                <c:pt idx="17">
                  <c:v>22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3</c:v>
                </c:pt>
                <c:pt idx="29">
                  <c:v>10</c:v>
                </c:pt>
                <c:pt idx="30">
                  <c:v>24</c:v>
                </c:pt>
                <c:pt idx="31">
                  <c:v>7</c:v>
                </c:pt>
                <c:pt idx="32">
                  <c:v>9</c:v>
                </c:pt>
                <c:pt idx="33">
                  <c:v>4</c:v>
                </c:pt>
                <c:pt idx="34">
                  <c:v>4</c:v>
                </c:pt>
                <c:pt idx="35">
                  <c:v>9</c:v>
                </c:pt>
                <c:pt idx="36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98-4AA9-BD27-4CEFD042CF8D}"/>
            </c:ext>
          </c:extLst>
        </c:ser>
        <c:ser>
          <c:idx val="2"/>
          <c:order val="2"/>
          <c:tx>
            <c:strRef>
              <c:f>Social!#REF!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Social!#REF!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198-4AA9-BD27-4CEFD042CF8D}"/>
            </c:ext>
          </c:extLst>
        </c:ser>
        <c:ser>
          <c:idx val="3"/>
          <c:order val="3"/>
          <c:tx>
            <c:strRef>
              <c:f>Social!#REF!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Social!#REF!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198-4AA9-BD27-4CEFD042CF8D}"/>
            </c:ext>
          </c:extLst>
        </c:ser>
        <c:ser>
          <c:idx val="4"/>
          <c:order val="4"/>
          <c:tx>
            <c:strRef>
              <c:f>Social!#REF!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Social!#REF!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198-4AA9-BD27-4CEFD042CF8D}"/>
            </c:ext>
          </c:extLst>
        </c:ser>
        <c:ser>
          <c:idx val="5"/>
          <c:order val="5"/>
          <c:tx>
            <c:strRef>
              <c:f>Social!#REF!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Social!#REF!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Social!$D$75:$AC$76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198-4AA9-BD27-4CEFD04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6396768"/>
        <c:axId val="1666415904"/>
      </c:barChart>
      <c:catAx>
        <c:axId val="166639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415904"/>
        <c:crosses val="autoZero"/>
        <c:auto val="1"/>
        <c:lblAlgn val="ctr"/>
        <c:lblOffset val="100"/>
        <c:noMultiLvlLbl val="0"/>
      </c:catAx>
      <c:valAx>
        <c:axId val="16664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39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53787026621671"/>
          <c:y val="0.8520577579099442"/>
          <c:w val="0.78778140232470939"/>
          <c:h val="0.12488748704682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/>
              <a:t> </a:t>
            </a: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Energy Consumption</a:t>
            </a:r>
          </a:p>
          <a:p>
            <a:pPr>
              <a:defRPr sz="1200" b="1"/>
            </a:pPr>
            <a:r>
              <a:rPr lang="es-CO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Consumo de</a:t>
            </a:r>
            <a:r>
              <a:rPr lang="es-CO" sz="1000" b="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Energía</a:t>
            </a:r>
            <a:endParaRPr lang="es-CO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527577156303735"/>
          <c:y val="3.0541301406165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654285455697349"/>
          <c:y val="0.17677948717948722"/>
          <c:w val="0.86816978912118747"/>
          <c:h val="0.50127906319402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Ambiental!$B$5</c:f>
              <c:strCache>
                <c:ptCount val="1"/>
                <c:pt idx="0">
                  <c:v>Non-renewable fuel consumption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Ambiental!$D$3:$AK$4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Ambiental!$D$5:$AK$5</c:f>
              <c:numCache>
                <c:formatCode>#,##0.00</c:formatCode>
                <c:ptCount val="34"/>
                <c:pt idx="0">
                  <c:v>36.5</c:v>
                </c:pt>
                <c:pt idx="1">
                  <c:v>236.4</c:v>
                </c:pt>
                <c:pt idx="2">
                  <c:v>173.83</c:v>
                </c:pt>
                <c:pt idx="3">
                  <c:v>325.66000000000003</c:v>
                </c:pt>
                <c:pt idx="4">
                  <c:v>320.63</c:v>
                </c:pt>
                <c:pt idx="5">
                  <c:v>68.39</c:v>
                </c:pt>
                <c:pt idx="6">
                  <c:v>1587595.16</c:v>
                </c:pt>
                <c:pt idx="7">
                  <c:v>2284557</c:v>
                </c:pt>
                <c:pt idx="8">
                  <c:v>2324929.92</c:v>
                </c:pt>
                <c:pt idx="9">
                  <c:v>2431926.86</c:v>
                </c:pt>
                <c:pt idx="10">
                  <c:v>1996699.32</c:v>
                </c:pt>
                <c:pt idx="11">
                  <c:v>2298628.4900000002</c:v>
                </c:pt>
                <c:pt idx="12">
                  <c:v>199906.98</c:v>
                </c:pt>
                <c:pt idx="13">
                  <c:v>260616.31</c:v>
                </c:pt>
                <c:pt idx="14">
                  <c:v>193850.21</c:v>
                </c:pt>
                <c:pt idx="15">
                  <c:v>244973.72</c:v>
                </c:pt>
                <c:pt idx="16">
                  <c:v>257775.34</c:v>
                </c:pt>
                <c:pt idx="17">
                  <c:v>219471.65</c:v>
                </c:pt>
                <c:pt idx="18">
                  <c:v>35020.99</c:v>
                </c:pt>
                <c:pt idx="19">
                  <c:v>35525.39</c:v>
                </c:pt>
                <c:pt idx="20">
                  <c:v>31114.7</c:v>
                </c:pt>
                <c:pt idx="21">
                  <c:v>36059.980000000003</c:v>
                </c:pt>
                <c:pt idx="22">
                  <c:v>35960.51</c:v>
                </c:pt>
                <c:pt idx="23">
                  <c:v>34021.019999999997</c:v>
                </c:pt>
                <c:pt idx="24">
                  <c:v>0</c:v>
                </c:pt>
                <c:pt idx="25">
                  <c:v>0</c:v>
                </c:pt>
                <c:pt idx="26">
                  <c:v>1564943.84</c:v>
                </c:pt>
                <c:pt idx="27">
                  <c:v>1642925.94</c:v>
                </c:pt>
                <c:pt idx="28">
                  <c:v>2063350.18</c:v>
                </c:pt>
                <c:pt idx="29">
                  <c:v>2057176.7</c:v>
                </c:pt>
                <c:pt idx="30">
                  <c:v>0</c:v>
                </c:pt>
                <c:pt idx="31">
                  <c:v>495.5</c:v>
                </c:pt>
                <c:pt idx="32">
                  <c:v>426.65</c:v>
                </c:pt>
                <c:pt idx="33">
                  <c:v>391.21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5-47FB-87FB-8C3D5F2A62B6}"/>
            </c:ext>
          </c:extLst>
        </c:ser>
        <c:ser>
          <c:idx val="1"/>
          <c:order val="1"/>
          <c:tx>
            <c:strRef>
              <c:f>Ambiental!$B$6</c:f>
              <c:strCache>
                <c:ptCount val="1"/>
                <c:pt idx="0">
                  <c:v>Electricity consumption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Ambiental!$D$3:$AK$4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Ambiental!$D$6:$AK$6</c:f>
              <c:numCache>
                <c:formatCode>#,##0.00</c:formatCode>
                <c:ptCount val="34"/>
                <c:pt idx="0">
                  <c:v>2565.4</c:v>
                </c:pt>
                <c:pt idx="1">
                  <c:v>2166</c:v>
                </c:pt>
                <c:pt idx="2">
                  <c:v>1370.35</c:v>
                </c:pt>
                <c:pt idx="3">
                  <c:v>3070</c:v>
                </c:pt>
                <c:pt idx="4">
                  <c:v>3014.3</c:v>
                </c:pt>
                <c:pt idx="5">
                  <c:v>2052.9699999999998</c:v>
                </c:pt>
                <c:pt idx="6">
                  <c:v>10081.92</c:v>
                </c:pt>
                <c:pt idx="7">
                  <c:v>11223</c:v>
                </c:pt>
                <c:pt idx="8">
                  <c:v>12041</c:v>
                </c:pt>
                <c:pt idx="9">
                  <c:v>1134.21</c:v>
                </c:pt>
                <c:pt idx="10">
                  <c:v>11165.84</c:v>
                </c:pt>
                <c:pt idx="11">
                  <c:v>11607.73</c:v>
                </c:pt>
                <c:pt idx="12">
                  <c:v>5203.42</c:v>
                </c:pt>
                <c:pt idx="13">
                  <c:v>11350</c:v>
                </c:pt>
                <c:pt idx="14">
                  <c:v>9935.68</c:v>
                </c:pt>
                <c:pt idx="15">
                  <c:v>10469.129999999999</c:v>
                </c:pt>
                <c:pt idx="16">
                  <c:v>10654.32</c:v>
                </c:pt>
                <c:pt idx="17">
                  <c:v>10342.9</c:v>
                </c:pt>
                <c:pt idx="18">
                  <c:v>3339.96</c:v>
                </c:pt>
                <c:pt idx="19">
                  <c:v>3271.68</c:v>
                </c:pt>
                <c:pt idx="20">
                  <c:v>2629.3</c:v>
                </c:pt>
                <c:pt idx="21">
                  <c:v>2473.88</c:v>
                </c:pt>
                <c:pt idx="22">
                  <c:v>2463.29</c:v>
                </c:pt>
                <c:pt idx="23">
                  <c:v>2577.0300000000002</c:v>
                </c:pt>
                <c:pt idx="24">
                  <c:v>0</c:v>
                </c:pt>
                <c:pt idx="25">
                  <c:v>0</c:v>
                </c:pt>
                <c:pt idx="26">
                  <c:v>2961755.28</c:v>
                </c:pt>
                <c:pt idx="27">
                  <c:v>3132934.42</c:v>
                </c:pt>
                <c:pt idx="28">
                  <c:v>3566651.22</c:v>
                </c:pt>
                <c:pt idx="29">
                  <c:v>3958896</c:v>
                </c:pt>
                <c:pt idx="30">
                  <c:v>0</c:v>
                </c:pt>
                <c:pt idx="31">
                  <c:v>8603.82</c:v>
                </c:pt>
                <c:pt idx="32">
                  <c:v>8603.82</c:v>
                </c:pt>
                <c:pt idx="33">
                  <c:v>8154.87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5-47FB-87FB-8C3D5F2A62B6}"/>
            </c:ext>
          </c:extLst>
        </c:ser>
        <c:ser>
          <c:idx val="2"/>
          <c:order val="2"/>
          <c:tx>
            <c:strRef>
              <c:f>Ambiental!$B$7</c:f>
              <c:strCache>
                <c:ptCount val="1"/>
                <c:pt idx="0">
                  <c:v>Renewable energy consumption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Ambiental!$D$3:$AK$4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Ambiental!$D$7:$AK$7</c:f>
              <c:numCache>
                <c:formatCode>#,##0.00</c:formatCode>
                <c:ptCount val="34"/>
                <c:pt idx="0">
                  <c:v>0</c:v>
                </c:pt>
                <c:pt idx="1">
                  <c:v>68.11</c:v>
                </c:pt>
                <c:pt idx="2">
                  <c:v>74.88</c:v>
                </c:pt>
                <c:pt idx="3">
                  <c:v>63.36</c:v>
                </c:pt>
                <c:pt idx="4">
                  <c:v>60.2</c:v>
                </c:pt>
                <c:pt idx="5">
                  <c:v>72.88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51.39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615.55999999999995</c:v>
                </c:pt>
                <c:pt idx="29">
                  <c:v>608.66999999999996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5-47FB-87FB-8C3D5F2A62B6}"/>
            </c:ext>
          </c:extLst>
        </c:ser>
        <c:ser>
          <c:idx val="3"/>
          <c:order val="3"/>
          <c:tx>
            <c:strRef>
              <c:f>Ambiental!$B$8</c:f>
              <c:strCache>
                <c:ptCount val="1"/>
                <c:pt idx="0">
                  <c:v>Total energy consumption in the organization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Ambiental!$D$3:$AK$4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Ambiental!$D$8:$AK$8</c:f>
              <c:numCache>
                <c:formatCode>#,##0.00</c:formatCode>
                <c:ptCount val="34"/>
                <c:pt idx="0">
                  <c:v>2601.9</c:v>
                </c:pt>
                <c:pt idx="1">
                  <c:v>2470.5100000000002</c:v>
                </c:pt>
                <c:pt idx="2">
                  <c:v>1619.06</c:v>
                </c:pt>
                <c:pt idx="3">
                  <c:v>3459.02</c:v>
                </c:pt>
                <c:pt idx="4">
                  <c:v>3395.13</c:v>
                </c:pt>
                <c:pt idx="5">
                  <c:v>2194.2399999999998</c:v>
                </c:pt>
                <c:pt idx="6">
                  <c:v>1597677.0799999998</c:v>
                </c:pt>
                <c:pt idx="7">
                  <c:v>2295780</c:v>
                </c:pt>
                <c:pt idx="8">
                  <c:v>2336970.92</c:v>
                </c:pt>
                <c:pt idx="9">
                  <c:v>2433061.0699999998</c:v>
                </c:pt>
                <c:pt idx="10">
                  <c:v>2007865.16</c:v>
                </c:pt>
                <c:pt idx="11">
                  <c:v>2310236.2200000002</c:v>
                </c:pt>
                <c:pt idx="12">
                  <c:v>205110.40000000002</c:v>
                </c:pt>
                <c:pt idx="13">
                  <c:v>271966.31</c:v>
                </c:pt>
                <c:pt idx="14">
                  <c:v>203785.88999999998</c:v>
                </c:pt>
                <c:pt idx="15">
                  <c:v>255442.85</c:v>
                </c:pt>
                <c:pt idx="16">
                  <c:v>268429.65999999997</c:v>
                </c:pt>
                <c:pt idx="17">
                  <c:v>229865.94</c:v>
                </c:pt>
                <c:pt idx="18">
                  <c:v>38360.949999999997</c:v>
                </c:pt>
                <c:pt idx="19">
                  <c:v>38797.07</c:v>
                </c:pt>
                <c:pt idx="20">
                  <c:v>33744</c:v>
                </c:pt>
                <c:pt idx="21">
                  <c:v>38533.86</c:v>
                </c:pt>
                <c:pt idx="22">
                  <c:v>38423.800000000003</c:v>
                </c:pt>
                <c:pt idx="23">
                  <c:v>36598.050000000003</c:v>
                </c:pt>
                <c:pt idx="24">
                  <c:v>0</c:v>
                </c:pt>
                <c:pt idx="25">
                  <c:v>0</c:v>
                </c:pt>
                <c:pt idx="26" formatCode="#,##0">
                  <c:v>1915723</c:v>
                </c:pt>
                <c:pt idx="27" formatCode="#,##0">
                  <c:v>2072819</c:v>
                </c:pt>
                <c:pt idx="28" formatCode="#,##0">
                  <c:v>2642739</c:v>
                </c:pt>
                <c:pt idx="29">
                  <c:v>2631218.16</c:v>
                </c:pt>
                <c:pt idx="30">
                  <c:v>0</c:v>
                </c:pt>
                <c:pt idx="31">
                  <c:v>9099.32</c:v>
                </c:pt>
                <c:pt idx="32">
                  <c:v>9030.4699999999993</c:v>
                </c:pt>
                <c:pt idx="33">
                  <c:v>8546.08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5-47FB-87FB-8C3D5F2A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262832"/>
        <c:axId val="475277392"/>
      </c:barChart>
      <c:catAx>
        <c:axId val="4752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77392"/>
        <c:crosses val="autoZero"/>
        <c:auto val="1"/>
        <c:lblAlgn val="ctr"/>
        <c:lblOffset val="100"/>
        <c:noMultiLvlLbl val="0"/>
      </c:catAx>
      <c:valAx>
        <c:axId val="4752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6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73011132229161"/>
          <c:y val="0.88410159499293361"/>
          <c:w val="0.79253977735541681"/>
          <c:h val="9.128302039168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Water Extraction</a:t>
            </a:r>
          </a:p>
          <a:p>
            <a:pPr>
              <a:defRPr sz="1100" b="1"/>
            </a:pPr>
            <a:r>
              <a:rPr lang="es-CO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Extracción de Agua</a:t>
            </a:r>
          </a:p>
        </c:rich>
      </c:tx>
      <c:layout>
        <c:manualLayout>
          <c:xMode val="edge"/>
          <c:yMode val="edge"/>
          <c:x val="0.40888694119698232"/>
          <c:y val="1.9047619047619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4157207009805996E-2"/>
          <c:y val="0.15653333333333336"/>
          <c:w val="0.87232992644321616"/>
          <c:h val="0.4079589051368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Ambiental!$B$13</c:f>
              <c:strCache>
                <c:ptCount val="1"/>
                <c:pt idx="0">
                  <c:v>Surface water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Ambiental!$D$13:$AK$13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1.06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8-4CEE-8822-C52128831F92}"/>
            </c:ext>
          </c:extLst>
        </c:ser>
        <c:ser>
          <c:idx val="1"/>
          <c:order val="1"/>
          <c:tx>
            <c:strRef>
              <c:f>Ambiental!$B$14</c:f>
              <c:strCache>
                <c:ptCount val="1"/>
                <c:pt idx="0">
                  <c:v>Groundwater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Ambiental!$D$14:$AK$14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0.4</c:v>
                </c:pt>
                <c:pt idx="11" formatCode="#,##0.000">
                  <c:v>2E-3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8-4CEE-8822-C52128831F92}"/>
            </c:ext>
          </c:extLst>
        </c:ser>
        <c:ser>
          <c:idx val="2"/>
          <c:order val="2"/>
          <c:tx>
            <c:strRef>
              <c:f>Ambiental!$B$15</c:f>
              <c:strCache>
                <c:ptCount val="1"/>
                <c:pt idx="0">
                  <c:v>Sea water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Ambiental!$D$15:$AK$15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8-4CEE-8822-C52128831F92}"/>
            </c:ext>
          </c:extLst>
        </c:ser>
        <c:ser>
          <c:idx val="3"/>
          <c:order val="3"/>
          <c:tx>
            <c:strRef>
              <c:f>Ambiental!$B$16</c:f>
              <c:strCache>
                <c:ptCount val="1"/>
                <c:pt idx="0">
                  <c:v>Produced water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Ambiental!$D$16:$AK$16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8-4CEE-8822-C52128831F92}"/>
            </c:ext>
          </c:extLst>
        </c:ser>
        <c:ser>
          <c:idx val="4"/>
          <c:order val="4"/>
          <c:tx>
            <c:strRef>
              <c:f>Ambiental!$B$17</c:f>
              <c:strCache>
                <c:ptCount val="1"/>
                <c:pt idx="0">
                  <c:v>Water from third parties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Ambiental!$D$17:$AK$17</c:f>
              <c:numCache>
                <c:formatCode>#,##0.00</c:formatCode>
                <c:ptCount val="34"/>
                <c:pt idx="0">
                  <c:v>6.48</c:v>
                </c:pt>
                <c:pt idx="1">
                  <c:v>6.72</c:v>
                </c:pt>
                <c:pt idx="2">
                  <c:v>10.93</c:v>
                </c:pt>
                <c:pt idx="3">
                  <c:v>5.69</c:v>
                </c:pt>
                <c:pt idx="4">
                  <c:v>10.47</c:v>
                </c:pt>
                <c:pt idx="5">
                  <c:v>3.11</c:v>
                </c:pt>
                <c:pt idx="6">
                  <c:v>5.16</c:v>
                </c:pt>
                <c:pt idx="7">
                  <c:v>4.91</c:v>
                </c:pt>
                <c:pt idx="8">
                  <c:v>3.3</c:v>
                </c:pt>
                <c:pt idx="9">
                  <c:v>2</c:v>
                </c:pt>
                <c:pt idx="10">
                  <c:v>1.62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</c:v>
                </c:pt>
                <c:pt idx="15">
                  <c:v>1.45</c:v>
                </c:pt>
                <c:pt idx="16">
                  <c:v>0.08</c:v>
                </c:pt>
                <c:pt idx="17" formatCode="#,##0.000">
                  <c:v>2E-3</c:v>
                </c:pt>
                <c:pt idx="18">
                  <c:v>0</c:v>
                </c:pt>
                <c:pt idx="19">
                  <c:v>7.73</c:v>
                </c:pt>
                <c:pt idx="20">
                  <c:v>3.68</c:v>
                </c:pt>
                <c:pt idx="21">
                  <c:v>3.11</c:v>
                </c:pt>
                <c:pt idx="22">
                  <c:v>3.66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1.44</c:v>
                </c:pt>
                <c:pt idx="27">
                  <c:v>2.3199999999999998</c:v>
                </c:pt>
                <c:pt idx="28">
                  <c:v>9.8000000000000007</c:v>
                </c:pt>
                <c:pt idx="29">
                  <c:v>0</c:v>
                </c:pt>
                <c:pt idx="30">
                  <c:v>0</c:v>
                </c:pt>
                <c:pt idx="31">
                  <c:v>1.19</c:v>
                </c:pt>
                <c:pt idx="32">
                  <c:v>0.93</c:v>
                </c:pt>
                <c:pt idx="33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8-4CEE-8822-C52128831F92}"/>
            </c:ext>
          </c:extLst>
        </c:ser>
        <c:ser>
          <c:idx val="5"/>
          <c:order val="5"/>
          <c:tx>
            <c:strRef>
              <c:f>Ambiental!$B$18</c:f>
              <c:strCache>
                <c:ptCount val="1"/>
                <c:pt idx="0">
                  <c:v>Water extraction from areas under hydric stress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Ambiental!$D$11:$AK$12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Ambiental!$D$18:$AK$18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A8-4CEE-8822-C52128831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39664"/>
        <c:axId val="194735504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39664"/>
        <c:axId val="194735504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Ambiental!$B$19</c15:sqref>
                        </c15:formulaRef>
                      </c:ext>
                    </c:extLst>
                    <c:strCache>
                      <c:ptCount val="1"/>
                      <c:pt idx="0">
                        <c:v>Total water extraction from all areas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Ambiental!$D$11:$AK$12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6">
                          <c:v>2018</c:v>
                        </c:pt>
                        <c:pt idx="7">
                          <c:v>2019</c:v>
                        </c:pt>
                        <c:pt idx="8">
                          <c:v>2020</c:v>
                        </c:pt>
                        <c:pt idx="9">
                          <c:v>2021</c:v>
                        </c:pt>
                        <c:pt idx="10">
                          <c:v>2022</c:v>
                        </c:pt>
                        <c:pt idx="11">
                          <c:v>2023</c:v>
                        </c:pt>
                        <c:pt idx="12">
                          <c:v>2018</c:v>
                        </c:pt>
                        <c:pt idx="13">
                          <c:v>2019</c:v>
                        </c:pt>
                        <c:pt idx="14">
                          <c:v>2020</c:v>
                        </c:pt>
                        <c:pt idx="15">
                          <c:v>2021</c:v>
                        </c:pt>
                        <c:pt idx="16">
                          <c:v>2022</c:v>
                        </c:pt>
                        <c:pt idx="17">
                          <c:v>2023</c:v>
                        </c:pt>
                        <c:pt idx="18">
                          <c:v>2018</c:v>
                        </c:pt>
                        <c:pt idx="19">
                          <c:v>2019</c:v>
                        </c:pt>
                        <c:pt idx="20">
                          <c:v>2020</c:v>
                        </c:pt>
                        <c:pt idx="21">
                          <c:v>2021</c:v>
                        </c:pt>
                        <c:pt idx="22">
                          <c:v>2022</c:v>
                        </c:pt>
                        <c:pt idx="23">
                          <c:v>2023</c:v>
                        </c:pt>
                        <c:pt idx="24">
                          <c:v>2018</c:v>
                        </c:pt>
                        <c:pt idx="25">
                          <c:v>2019</c:v>
                        </c:pt>
                        <c:pt idx="26">
                          <c:v>2020</c:v>
                        </c:pt>
                        <c:pt idx="27">
                          <c:v>2021</c:v>
                        </c:pt>
                        <c:pt idx="28">
                          <c:v>2022</c:v>
                        </c:pt>
                        <c:pt idx="29">
                          <c:v>2023</c:v>
                        </c:pt>
                        <c:pt idx="30">
                          <c:v>2018</c:v>
                        </c:pt>
                        <c:pt idx="31">
                          <c:v>2019</c:v>
                        </c:pt>
                        <c:pt idx="32">
                          <c:v>2020</c:v>
                        </c:pt>
                        <c:pt idx="33">
                          <c:v>2021</c:v>
                        </c:pt>
                      </c:lvl>
                      <c:lvl>
                        <c:pt idx="0">
                          <c:v>GEB</c:v>
                        </c:pt>
                        <c:pt idx="6">
                          <c:v>TGI</c:v>
                        </c:pt>
                        <c:pt idx="12">
                          <c:v>Cálidda</c:v>
                        </c:pt>
                        <c:pt idx="18">
                          <c:v>Contugas</c:v>
                        </c:pt>
                        <c:pt idx="24">
                          <c:v>Electrodunas</c:v>
                        </c:pt>
                        <c:pt idx="30">
                          <c:v>Conecta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Ambiental!$D$19:$AK$19</c15:sqref>
                        </c15:formulaRef>
                      </c:ext>
                    </c:extLst>
                    <c:numCache>
                      <c:formatCode>#,##0.00</c:formatCode>
                      <c:ptCount val="34"/>
                      <c:pt idx="0">
                        <c:v>6.48</c:v>
                      </c:pt>
                      <c:pt idx="1">
                        <c:v>6.72</c:v>
                      </c:pt>
                      <c:pt idx="2">
                        <c:v>11.209999999999999</c:v>
                      </c:pt>
                      <c:pt idx="3">
                        <c:v>5.9700000000000006</c:v>
                      </c:pt>
                      <c:pt idx="4">
                        <c:v>11.53</c:v>
                      </c:pt>
                      <c:pt idx="5">
                        <c:v>3.11</c:v>
                      </c:pt>
                      <c:pt idx="6">
                        <c:v>5.16</c:v>
                      </c:pt>
                      <c:pt idx="7">
                        <c:v>4.91</c:v>
                      </c:pt>
                      <c:pt idx="8">
                        <c:v>3.3</c:v>
                      </c:pt>
                      <c:pt idx="9">
                        <c:v>2.5</c:v>
                      </c:pt>
                      <c:pt idx="10">
                        <c:v>2.04</c:v>
                      </c:pt>
                      <c:pt idx="11">
                        <c:v>2.1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3.5</c:v>
                      </c:pt>
                      <c:pt idx="15">
                        <c:v>1.45</c:v>
                      </c:pt>
                      <c:pt idx="16">
                        <c:v>0.08</c:v>
                      </c:pt>
                      <c:pt idx="17" formatCode="#,##0.000">
                        <c:v>2E-3</c:v>
                      </c:pt>
                      <c:pt idx="18">
                        <c:v>0</c:v>
                      </c:pt>
                      <c:pt idx="19">
                        <c:v>7.73</c:v>
                      </c:pt>
                      <c:pt idx="20">
                        <c:v>3.68</c:v>
                      </c:pt>
                      <c:pt idx="21">
                        <c:v>3.11</c:v>
                      </c:pt>
                      <c:pt idx="22">
                        <c:v>3.66</c:v>
                      </c:pt>
                      <c:pt idx="23">
                        <c:v>3.56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1.44</c:v>
                      </c:pt>
                      <c:pt idx="27">
                        <c:v>2.3199999999999998</c:v>
                      </c:pt>
                      <c:pt idx="28">
                        <c:v>9.8000000000000007</c:v>
                      </c:pt>
                      <c:pt idx="29">
                        <c:v>9.8000000000000007</c:v>
                      </c:pt>
                      <c:pt idx="30">
                        <c:v>0</c:v>
                      </c:pt>
                      <c:pt idx="31">
                        <c:v>1.19</c:v>
                      </c:pt>
                      <c:pt idx="32">
                        <c:v>0.93</c:v>
                      </c:pt>
                      <c:pt idx="33">
                        <c:v>1.9300000000000002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8FA8-4CEE-8822-C52128831F92}"/>
                  </c:ext>
                </c:extLst>
              </c15:ser>
            </c15:filteredLineSeries>
          </c:ext>
        </c:extLst>
      </c:lineChart>
      <c:catAx>
        <c:axId val="19473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735504"/>
        <c:crosses val="autoZero"/>
        <c:auto val="1"/>
        <c:lblAlgn val="ctr"/>
        <c:lblOffset val="100"/>
        <c:noMultiLvlLbl val="0"/>
      </c:catAx>
      <c:valAx>
        <c:axId val="19473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73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028225825452252E-2"/>
          <c:y val="0.80887889013873271"/>
          <c:w val="0.86303133113746777"/>
          <c:h val="0.16826396700412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>
                <a:latin typeface="Arial" panose="020B0604020202020204" pitchFamily="34" charset="0"/>
                <a:cs typeface="Arial" panose="020B0604020202020204" pitchFamily="34" charset="0"/>
              </a:rPr>
              <a:t>Waste Management</a:t>
            </a:r>
          </a:p>
          <a:p>
            <a:pPr>
              <a:defRPr sz="1200" b="1"/>
            </a:pPr>
            <a:r>
              <a:rPr lang="es-CO" sz="1200" b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Gestión</a:t>
            </a:r>
            <a:r>
              <a:rPr lang="es-CO" sz="1000" b="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Residuos</a:t>
            </a:r>
            <a:endParaRPr lang="es-CO" sz="12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0100330033003295"/>
          <c:y val="3.8535645472061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8114913853590086E-2"/>
          <c:y val="0.19302504816955685"/>
          <c:w val="0.87284218185598084"/>
          <c:h val="0.43071655060458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Ambiental!$B$25</c:f>
              <c:strCache>
                <c:ptCount val="1"/>
                <c:pt idx="0">
                  <c:v>Total recycled/reused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Ambiental!$D$25:$AP$25</c:f>
              <c:numCache>
                <c:formatCode>#,##0.00</c:formatCode>
                <c:ptCount val="39"/>
                <c:pt idx="0">
                  <c:v>11.48</c:v>
                </c:pt>
                <c:pt idx="1">
                  <c:v>25.79</c:v>
                </c:pt>
                <c:pt idx="2">
                  <c:v>4468.37</c:v>
                </c:pt>
                <c:pt idx="3">
                  <c:v>1465.92</c:v>
                </c:pt>
                <c:pt idx="4">
                  <c:v>38.68</c:v>
                </c:pt>
                <c:pt idx="5">
                  <c:v>4.55</c:v>
                </c:pt>
                <c:pt idx="6">
                  <c:v>0</c:v>
                </c:pt>
                <c:pt idx="7">
                  <c:v>30.46</c:v>
                </c:pt>
                <c:pt idx="8">
                  <c:v>0</c:v>
                </c:pt>
                <c:pt idx="9">
                  <c:v>41</c:v>
                </c:pt>
                <c:pt idx="10">
                  <c:v>7</c:v>
                </c:pt>
                <c:pt idx="11">
                  <c:v>3.8</c:v>
                </c:pt>
                <c:pt idx="12">
                  <c:v>0.75</c:v>
                </c:pt>
                <c:pt idx="13">
                  <c:v>0</c:v>
                </c:pt>
                <c:pt idx="14">
                  <c:v>11.04</c:v>
                </c:pt>
                <c:pt idx="15">
                  <c:v>14.47</c:v>
                </c:pt>
                <c:pt idx="16">
                  <c:v>6.61</c:v>
                </c:pt>
                <c:pt idx="17">
                  <c:v>137.63</c:v>
                </c:pt>
                <c:pt idx="18">
                  <c:v>52.48</c:v>
                </c:pt>
                <c:pt idx="19">
                  <c:v>28.09</c:v>
                </c:pt>
                <c:pt idx="20">
                  <c:v>35.29</c:v>
                </c:pt>
                <c:pt idx="21">
                  <c:v>0.89</c:v>
                </c:pt>
                <c:pt idx="22">
                  <c:v>0.56999999999999995</c:v>
                </c:pt>
                <c:pt idx="23">
                  <c:v>0.72</c:v>
                </c:pt>
                <c:pt idx="24">
                  <c:v>1.49</c:v>
                </c:pt>
                <c:pt idx="25">
                  <c:v>0.03</c:v>
                </c:pt>
                <c:pt idx="26">
                  <c:v>0.03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110</c:v>
                </c:pt>
                <c:pt idx="31">
                  <c:v>114</c:v>
                </c:pt>
                <c:pt idx="32">
                  <c:v>115.75</c:v>
                </c:pt>
                <c:pt idx="33">
                  <c:v>116</c:v>
                </c:pt>
                <c:pt idx="34">
                  <c:v>0</c:v>
                </c:pt>
                <c:pt idx="35">
                  <c:v>0</c:v>
                </c:pt>
                <c:pt idx="36">
                  <c:v>0.01</c:v>
                </c:pt>
                <c:pt idx="37">
                  <c:v>4.3600000000000003</c:v>
                </c:pt>
                <c:pt idx="38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B-4325-A3AC-1593F43D96C8}"/>
            </c:ext>
          </c:extLst>
        </c:ser>
        <c:ser>
          <c:idx val="1"/>
          <c:order val="1"/>
          <c:tx>
            <c:strRef>
              <c:f>Ambiental!$B$26</c:f>
              <c:strCache>
                <c:ptCount val="1"/>
                <c:pt idx="0">
                  <c:v>Total eliminated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Ambiental!$D$26:$AP$26</c:f>
              <c:numCache>
                <c:formatCode>#,##0.00</c:formatCode>
                <c:ptCount val="39"/>
                <c:pt idx="0">
                  <c:v>0</c:v>
                </c:pt>
                <c:pt idx="1">
                  <c:v>192.6</c:v>
                </c:pt>
                <c:pt idx="2">
                  <c:v>30868.3</c:v>
                </c:pt>
                <c:pt idx="3">
                  <c:v>3060.01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24.24</c:v>
                </c:pt>
                <c:pt idx="8">
                  <c:v>22.32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60.36</c:v>
                </c:pt>
                <c:pt idx="15">
                  <c:v>52.9</c:v>
                </c:pt>
                <c:pt idx="16">
                  <c:v>25.72</c:v>
                </c:pt>
                <c:pt idx="17">
                  <c:v>145.1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16.75</c:v>
                </c:pt>
                <c:pt idx="22">
                  <c:v>11.74</c:v>
                </c:pt>
                <c:pt idx="23">
                  <c:v>2.2999999999999998</c:v>
                </c:pt>
                <c:pt idx="24">
                  <c:v>2.56</c:v>
                </c:pt>
                <c:pt idx="25">
                  <c:v>0.59</c:v>
                </c:pt>
                <c:pt idx="26">
                  <c:v>0.38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48</c:v>
                </c:pt>
                <c:pt idx="31">
                  <c:v>76</c:v>
                </c:pt>
                <c:pt idx="32">
                  <c:v>86.18</c:v>
                </c:pt>
                <c:pt idx="33">
                  <c:v>82</c:v>
                </c:pt>
                <c:pt idx="34">
                  <c:v>0</c:v>
                </c:pt>
                <c:pt idx="35">
                  <c:v>0</c:v>
                </c:pt>
                <c:pt idx="36">
                  <c:v>1.71</c:v>
                </c:pt>
                <c:pt idx="37">
                  <c:v>0.94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B-4325-A3AC-1593F43D96C8}"/>
            </c:ext>
          </c:extLst>
        </c:ser>
        <c:ser>
          <c:idx val="2"/>
          <c:order val="2"/>
          <c:tx>
            <c:strRef>
              <c:f>Ambiental!$B$27</c:f>
              <c:strCache>
                <c:ptCount val="1"/>
                <c:pt idx="0">
                  <c:v>Sent to landfills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Ambiental!$D$27:$AP$27</c:f>
              <c:numCache>
                <c:formatCode>#,##0.00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2945.9</c:v>
                </c:pt>
                <c:pt idx="4">
                  <c:v>249.81</c:v>
                </c:pt>
                <c:pt idx="5">
                  <c:v>0</c:v>
                </c:pt>
                <c:pt idx="6">
                  <c:v>0</c:v>
                </c:pt>
                <c:pt idx="7">
                  <c:v>12.67</c:v>
                </c:pt>
                <c:pt idx="8">
                  <c:v>10.82</c:v>
                </c:pt>
                <c:pt idx="9">
                  <c:v>11.81</c:v>
                </c:pt>
                <c:pt idx="10">
                  <c:v>8</c:v>
                </c:pt>
                <c:pt idx="11">
                  <c:v>4.41</c:v>
                </c:pt>
                <c:pt idx="12">
                  <c:v>6.15</c:v>
                </c:pt>
                <c:pt idx="13">
                  <c:v>0</c:v>
                </c:pt>
                <c:pt idx="14">
                  <c:v>9.07</c:v>
                </c:pt>
                <c:pt idx="15">
                  <c:v>11.97</c:v>
                </c:pt>
                <c:pt idx="16">
                  <c:v>7.3</c:v>
                </c:pt>
                <c:pt idx="17">
                  <c:v>12.78</c:v>
                </c:pt>
                <c:pt idx="18">
                  <c:v>1263.79</c:v>
                </c:pt>
                <c:pt idx="19">
                  <c:v>534.14</c:v>
                </c:pt>
                <c:pt idx="20">
                  <c:v>0</c:v>
                </c:pt>
                <c:pt idx="21">
                  <c:v>15.14</c:v>
                </c:pt>
                <c:pt idx="22">
                  <c:v>10.65</c:v>
                </c:pt>
                <c:pt idx="23">
                  <c:v>1.99</c:v>
                </c:pt>
                <c:pt idx="24">
                  <c:v>4.8899999999999997</c:v>
                </c:pt>
                <c:pt idx="25">
                  <c:v>6.12</c:v>
                </c:pt>
                <c:pt idx="26">
                  <c:v>6.67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1.71</c:v>
                </c:pt>
                <c:pt idx="37">
                  <c:v>0.57999999999999996</c:v>
                </c:pt>
                <c:pt idx="38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B-4325-A3AC-1593F43D96C8}"/>
            </c:ext>
          </c:extLst>
        </c:ser>
        <c:ser>
          <c:idx val="3"/>
          <c:order val="3"/>
          <c:tx>
            <c:strRef>
              <c:f>Ambiental!$B$28</c:f>
              <c:strCache>
                <c:ptCount val="1"/>
                <c:pt idx="0">
                  <c:v>Incinerated with energy recovery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Ambiental!$D$28:$AP$28</c:f>
              <c:numCache>
                <c:formatCode>#,##0.00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B-4325-A3AC-1593F43D96C8}"/>
            </c:ext>
          </c:extLst>
        </c:ser>
        <c:ser>
          <c:idx val="4"/>
          <c:order val="4"/>
          <c:tx>
            <c:strRef>
              <c:f>Ambiental!$B$29</c:f>
              <c:strCache>
                <c:ptCount val="1"/>
                <c:pt idx="0">
                  <c:v>Incinerated without energy recovery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Ambiental!$D$29:$AP$29</c:f>
              <c:numCache>
                <c:formatCode>#,##0.00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32.700000000000003</c:v>
                </c:pt>
                <c:pt idx="3">
                  <c:v>20.23</c:v>
                </c:pt>
                <c:pt idx="4">
                  <c:v>66.97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7.0000000000000007E-2</c:v>
                </c:pt>
                <c:pt idx="9">
                  <c:v>0.55000000000000004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B-4325-A3AC-1593F43D96C8}"/>
            </c:ext>
          </c:extLst>
        </c:ser>
        <c:ser>
          <c:idx val="5"/>
          <c:order val="5"/>
          <c:tx>
            <c:strRef>
              <c:f>Ambiental!$B$30</c:f>
              <c:strCache>
                <c:ptCount val="1"/>
                <c:pt idx="0">
                  <c:v>Disposed by other methods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Ambiental!$D$22:$AP$23</c:f>
              <c:multiLvlStrCache>
                <c:ptCount val="3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2023</c:v>
                  </c:pt>
                  <c:pt idx="35">
                    <c:v>2018</c:v>
                  </c:pt>
                  <c:pt idx="36">
                    <c:v>2019</c:v>
                  </c:pt>
                  <c:pt idx="37">
                    <c:v>2020</c:v>
                  </c:pt>
                  <c:pt idx="38">
                    <c:v>2021</c:v>
                  </c:pt>
                </c:lvl>
                <c:lvl>
                  <c:pt idx="0">
                    <c:v>GEB</c:v>
                  </c:pt>
                  <c:pt idx="7">
                    <c:v>TGI</c:v>
                  </c:pt>
                  <c:pt idx="14">
                    <c:v>Cálidda</c:v>
                  </c:pt>
                  <c:pt idx="21">
                    <c:v>Contugas</c:v>
                  </c:pt>
                  <c:pt idx="28">
                    <c:v>Electrodunas</c:v>
                  </c:pt>
                  <c:pt idx="35">
                    <c:v>Conecta</c:v>
                  </c:pt>
                </c:lvl>
              </c:multiLvlStrCache>
            </c:multiLvlStrRef>
          </c:cat>
          <c:val>
            <c:numRef>
              <c:f>Ambiental!$D$30:$AP$30</c:f>
              <c:numCache>
                <c:formatCode>#,##0.00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</c:v>
                </c:pt>
                <c:pt idx="4">
                  <c:v>21791.08</c:v>
                </c:pt>
                <c:pt idx="5">
                  <c:v>0</c:v>
                </c:pt>
                <c:pt idx="6">
                  <c:v>0</c:v>
                </c:pt>
                <c:pt idx="7">
                  <c:v>579</c:v>
                </c:pt>
                <c:pt idx="8">
                  <c:v>287</c:v>
                </c:pt>
                <c:pt idx="9">
                  <c:v>782</c:v>
                </c:pt>
                <c:pt idx="10">
                  <c:v>553</c:v>
                </c:pt>
                <c:pt idx="11">
                  <c:v>543.66</c:v>
                </c:pt>
                <c:pt idx="12">
                  <c:v>21.05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B-4325-A3AC-1593F43D9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6420064"/>
        <c:axId val="16664204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420064"/>
        <c:axId val="1666420480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Ambiental!$B$31</c15:sqref>
                        </c15:formulaRef>
                      </c:ext>
                    </c:extLst>
                    <c:strCache>
                      <c:ptCount val="1"/>
                      <c:pt idx="0">
                        <c:v>Total waste generated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Ambiental!$D$22:$AP$23</c15:sqref>
                        </c15:formulaRef>
                      </c:ext>
                    </c:extLst>
                    <c:multiLvlStrCache>
                      <c:ptCount val="39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2023</c:v>
                        </c:pt>
                        <c:pt idx="7">
                          <c:v>2018</c:v>
                        </c:pt>
                        <c:pt idx="8">
                          <c:v>2019</c:v>
                        </c:pt>
                        <c:pt idx="9">
                          <c:v>2020</c:v>
                        </c:pt>
                        <c:pt idx="10">
                          <c:v>2021</c:v>
                        </c:pt>
                        <c:pt idx="11">
                          <c:v>2022</c:v>
                        </c:pt>
                        <c:pt idx="12">
                          <c:v>2023</c:v>
                        </c:pt>
                        <c:pt idx="14">
                          <c:v>2018</c:v>
                        </c:pt>
                        <c:pt idx="15">
                          <c:v>2019</c:v>
                        </c:pt>
                        <c:pt idx="16">
                          <c:v>2020</c:v>
                        </c:pt>
                        <c:pt idx="17">
                          <c:v>2021</c:v>
                        </c:pt>
                        <c:pt idx="18">
                          <c:v>2022</c:v>
                        </c:pt>
                        <c:pt idx="19">
                          <c:v>2023</c:v>
                        </c:pt>
                        <c:pt idx="21">
                          <c:v>2018</c:v>
                        </c:pt>
                        <c:pt idx="22">
                          <c:v>2019</c:v>
                        </c:pt>
                        <c:pt idx="23">
                          <c:v>2020</c:v>
                        </c:pt>
                        <c:pt idx="24">
                          <c:v>2021</c:v>
                        </c:pt>
                        <c:pt idx="25">
                          <c:v>2022</c:v>
                        </c:pt>
                        <c:pt idx="26">
                          <c:v>2023</c:v>
                        </c:pt>
                        <c:pt idx="28">
                          <c:v>2018</c:v>
                        </c:pt>
                        <c:pt idx="29">
                          <c:v>2019</c:v>
                        </c:pt>
                        <c:pt idx="30">
                          <c:v>2020</c:v>
                        </c:pt>
                        <c:pt idx="31">
                          <c:v>2021</c:v>
                        </c:pt>
                        <c:pt idx="32">
                          <c:v>2022</c:v>
                        </c:pt>
                        <c:pt idx="33">
                          <c:v>2023</c:v>
                        </c:pt>
                        <c:pt idx="35">
                          <c:v>2018</c:v>
                        </c:pt>
                        <c:pt idx="36">
                          <c:v>2019</c:v>
                        </c:pt>
                        <c:pt idx="37">
                          <c:v>2020</c:v>
                        </c:pt>
                        <c:pt idx="38">
                          <c:v>2021</c:v>
                        </c:pt>
                      </c:lvl>
                      <c:lvl>
                        <c:pt idx="0">
                          <c:v>GEB</c:v>
                        </c:pt>
                        <c:pt idx="7">
                          <c:v>TGI</c:v>
                        </c:pt>
                        <c:pt idx="14">
                          <c:v>Cálidda</c:v>
                        </c:pt>
                        <c:pt idx="21">
                          <c:v>Contugas</c:v>
                        </c:pt>
                        <c:pt idx="28">
                          <c:v>Electrodunas</c:v>
                        </c:pt>
                        <c:pt idx="35">
                          <c:v>Conecta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Ambiental!$D$31:$AP$31</c15:sqref>
                        </c15:formulaRef>
                      </c:ext>
                    </c:extLst>
                    <c:numCache>
                      <c:formatCode>#,##0.00</c:formatCode>
                      <c:ptCount val="39"/>
                      <c:pt idx="0">
                        <c:v>11.48</c:v>
                      </c:pt>
                      <c:pt idx="1">
                        <c:v>218.39</c:v>
                      </c:pt>
                      <c:pt idx="2">
                        <c:v>35368.74</c:v>
                      </c:pt>
                      <c:pt idx="3">
                        <c:v>7492.37</c:v>
                      </c:pt>
                      <c:pt idx="4">
                        <c:v>29448.14</c:v>
                      </c:pt>
                      <c:pt idx="5">
                        <c:v>4.55</c:v>
                      </c:pt>
                      <c:pt idx="6">
                        <c:v>0</c:v>
                      </c:pt>
                      <c:pt idx="7">
                        <c:v>646.37</c:v>
                      </c:pt>
                      <c:pt idx="8">
                        <c:v>320.20999999999998</c:v>
                      </c:pt>
                      <c:pt idx="9">
                        <c:v>861.65</c:v>
                      </c:pt>
                      <c:pt idx="10">
                        <c:v>579.6</c:v>
                      </c:pt>
                      <c:pt idx="11">
                        <c:v>551.87</c:v>
                      </c:pt>
                      <c:pt idx="12">
                        <c:v>664.11</c:v>
                      </c:pt>
                      <c:pt idx="13">
                        <c:v>0</c:v>
                      </c:pt>
                      <c:pt idx="14">
                        <c:v>80.47</c:v>
                      </c:pt>
                      <c:pt idx="15">
                        <c:v>79.34</c:v>
                      </c:pt>
                      <c:pt idx="16">
                        <c:v>497085.38</c:v>
                      </c:pt>
                      <c:pt idx="17">
                        <c:v>1468483.05</c:v>
                      </c:pt>
                      <c:pt idx="18">
                        <c:v>967772.03</c:v>
                      </c:pt>
                      <c:pt idx="19">
                        <c:v>562.23</c:v>
                      </c:pt>
                      <c:pt idx="20">
                        <c:v>891536.18</c:v>
                      </c:pt>
                      <c:pt idx="21">
                        <c:v>32.78</c:v>
                      </c:pt>
                      <c:pt idx="22">
                        <c:v>22.96</c:v>
                      </c:pt>
                      <c:pt idx="23">
                        <c:v>5.01</c:v>
                      </c:pt>
                      <c:pt idx="24">
                        <c:v>8.94</c:v>
                      </c:pt>
                      <c:pt idx="25">
                        <c:v>6.74</c:v>
                      </c:pt>
                      <c:pt idx="26">
                        <c:v>7.08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158</c:v>
                      </c:pt>
                      <c:pt idx="31">
                        <c:v>190</c:v>
                      </c:pt>
                      <c:pt idx="32">
                        <c:v>201.93</c:v>
                      </c:pt>
                      <c:pt idx="33">
                        <c:v>198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3.4299999999999997</c:v>
                      </c:pt>
                      <c:pt idx="37">
                        <c:v>6.2500000000000009</c:v>
                      </c:pt>
                      <c:pt idx="38">
                        <c:v>1.603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A2B-4325-A3AC-1593F43D96C8}"/>
                  </c:ext>
                </c:extLst>
              </c15:ser>
            </c15:filteredLineSeries>
          </c:ext>
        </c:extLst>
      </c:lineChart>
      <c:catAx>
        <c:axId val="16664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420480"/>
        <c:crosses val="autoZero"/>
        <c:auto val="1"/>
        <c:lblAlgn val="ctr"/>
        <c:lblOffset val="100"/>
        <c:noMultiLvlLbl val="0"/>
      </c:catAx>
      <c:valAx>
        <c:axId val="166642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64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509576154465835E-2"/>
          <c:y val="0.81052296208638663"/>
          <c:w val="0.83554169590187355"/>
          <c:h val="0.16250208608317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  GHG Emissions </a:t>
            </a:r>
          </a:p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Emisiones de GEI</a:t>
            </a:r>
          </a:p>
        </c:rich>
      </c:tx>
      <c:layout>
        <c:manualLayout>
          <c:xMode val="edge"/>
          <c:yMode val="edge"/>
          <c:x val="0.38277112951242542"/>
          <c:y val="3.7140204271123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815645032322767"/>
          <c:y val="0.17022988505747128"/>
          <c:w val="0.83283035403707062"/>
          <c:h val="0.5379056726544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Ambiental!$B$36</c:f>
              <c:strCache>
                <c:ptCount val="1"/>
                <c:pt idx="0">
                  <c:v>Scope 1 emissions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Ambiental!$D$33:$AK$35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Ambiental!$D$36:$AK$36</c:f>
              <c:numCache>
                <c:formatCode>#,##0.00</c:formatCode>
                <c:ptCount val="34"/>
                <c:pt idx="0">
                  <c:v>1573.6</c:v>
                </c:pt>
                <c:pt idx="1">
                  <c:v>3599</c:v>
                </c:pt>
                <c:pt idx="2">
                  <c:v>30.38</c:v>
                </c:pt>
                <c:pt idx="3">
                  <c:v>185.38</c:v>
                </c:pt>
                <c:pt idx="4">
                  <c:v>5.66</c:v>
                </c:pt>
                <c:pt idx="5">
                  <c:v>4.88</c:v>
                </c:pt>
                <c:pt idx="6">
                  <c:v>139925.4</c:v>
                </c:pt>
                <c:pt idx="7">
                  <c:v>157440</c:v>
                </c:pt>
                <c:pt idx="8">
                  <c:v>16923.150000000001</c:v>
                </c:pt>
                <c:pt idx="9">
                  <c:v>225894.55</c:v>
                </c:pt>
                <c:pt idx="10">
                  <c:v>184295.13</c:v>
                </c:pt>
                <c:pt idx="11">
                  <c:v>324462.88</c:v>
                </c:pt>
                <c:pt idx="12">
                  <c:v>0</c:v>
                </c:pt>
                <c:pt idx="13">
                  <c:v>16289.9</c:v>
                </c:pt>
                <c:pt idx="14">
                  <c:v>14046.9</c:v>
                </c:pt>
                <c:pt idx="15">
                  <c:v>18455.8</c:v>
                </c:pt>
                <c:pt idx="16">
                  <c:v>18741.29</c:v>
                </c:pt>
                <c:pt idx="17">
                  <c:v>16721.47</c:v>
                </c:pt>
                <c:pt idx="18">
                  <c:v>1733.1</c:v>
                </c:pt>
                <c:pt idx="19">
                  <c:v>2244</c:v>
                </c:pt>
                <c:pt idx="20">
                  <c:v>2008.1</c:v>
                </c:pt>
                <c:pt idx="21">
                  <c:v>4353.5</c:v>
                </c:pt>
                <c:pt idx="22">
                  <c:v>2301.16</c:v>
                </c:pt>
                <c:pt idx="23">
                  <c:v>2373.08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103716.6</c:v>
                </c:pt>
                <c:pt idx="28">
                  <c:v>103821.1</c:v>
                </c:pt>
                <c:pt idx="29">
                  <c:v>5192.55</c:v>
                </c:pt>
                <c:pt idx="30">
                  <c:v>0</c:v>
                </c:pt>
                <c:pt idx="31">
                  <c:v>466.5</c:v>
                </c:pt>
                <c:pt idx="32">
                  <c:v>0</c:v>
                </c:pt>
                <c:pt idx="33">
                  <c:v>127.5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0-4600-B892-9D861FB2F51C}"/>
            </c:ext>
          </c:extLst>
        </c:ser>
        <c:ser>
          <c:idx val="1"/>
          <c:order val="1"/>
          <c:tx>
            <c:strRef>
              <c:f>Ambiental!$B$37</c:f>
              <c:strCache>
                <c:ptCount val="1"/>
                <c:pt idx="0">
                  <c:v>Scope 2 emissions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Ambiental!$D$33:$AK$35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Ambiental!$D$37:$AK$37</c:f>
              <c:numCache>
                <c:formatCode>#,##0.00</c:formatCode>
                <c:ptCount val="34"/>
                <c:pt idx="0">
                  <c:v>78.5</c:v>
                </c:pt>
                <c:pt idx="1">
                  <c:v>89.8</c:v>
                </c:pt>
                <c:pt idx="2">
                  <c:v>93.65</c:v>
                </c:pt>
                <c:pt idx="3">
                  <c:v>68.34</c:v>
                </c:pt>
                <c:pt idx="4">
                  <c:v>60.95</c:v>
                </c:pt>
                <c:pt idx="5">
                  <c:v>135.01</c:v>
                </c:pt>
                <c:pt idx="6">
                  <c:v>317.10000000000002</c:v>
                </c:pt>
                <c:pt idx="7">
                  <c:v>512.29999999999995</c:v>
                </c:pt>
                <c:pt idx="8">
                  <c:v>592</c:v>
                </c:pt>
                <c:pt idx="9">
                  <c:v>406.08</c:v>
                </c:pt>
                <c:pt idx="10">
                  <c:v>352.33</c:v>
                </c:pt>
                <c:pt idx="11">
                  <c:v>556.89</c:v>
                </c:pt>
                <c:pt idx="12">
                  <c:v>0</c:v>
                </c:pt>
                <c:pt idx="13">
                  <c:v>536.6</c:v>
                </c:pt>
                <c:pt idx="14">
                  <c:v>469.7</c:v>
                </c:pt>
                <c:pt idx="15">
                  <c:v>494.4</c:v>
                </c:pt>
                <c:pt idx="16">
                  <c:v>593.52</c:v>
                </c:pt>
                <c:pt idx="17">
                  <c:v>612.04999999999995</c:v>
                </c:pt>
                <c:pt idx="18">
                  <c:v>162.9</c:v>
                </c:pt>
                <c:pt idx="19">
                  <c:v>142.5</c:v>
                </c:pt>
                <c:pt idx="20">
                  <c:v>127.3</c:v>
                </c:pt>
                <c:pt idx="21">
                  <c:v>116.8</c:v>
                </c:pt>
                <c:pt idx="22">
                  <c:v>137.19999999999999</c:v>
                </c:pt>
                <c:pt idx="23">
                  <c:v>152.84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109.6</c:v>
                </c:pt>
                <c:pt idx="28">
                  <c:v>100.29</c:v>
                </c:pt>
                <c:pt idx="29">
                  <c:v>34669.65</c:v>
                </c:pt>
                <c:pt idx="30">
                  <c:v>0</c:v>
                </c:pt>
                <c:pt idx="31">
                  <c:v>1062.8</c:v>
                </c:pt>
                <c:pt idx="32">
                  <c:v>109.4</c:v>
                </c:pt>
                <c:pt idx="33">
                  <c:v>831.6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0-4600-B892-9D861FB2F51C}"/>
            </c:ext>
          </c:extLst>
        </c:ser>
        <c:ser>
          <c:idx val="2"/>
          <c:order val="2"/>
          <c:tx>
            <c:strRef>
              <c:f>Ambiental!$B$38</c:f>
              <c:strCache>
                <c:ptCount val="1"/>
                <c:pt idx="0">
                  <c:v>Scope 3 emissions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Ambiental!$D$33:$AK$35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Ambiental!$D$38:$AK$38</c:f>
              <c:numCache>
                <c:formatCode>#,##0.00</c:formatCode>
                <c:ptCount val="34"/>
                <c:pt idx="0">
                  <c:v>615.20000000000005</c:v>
                </c:pt>
                <c:pt idx="1">
                  <c:v>513.4</c:v>
                </c:pt>
                <c:pt idx="2">
                  <c:v>38.020000000000003</c:v>
                </c:pt>
                <c:pt idx="3">
                  <c:v>42.21</c:v>
                </c:pt>
                <c:pt idx="4">
                  <c:v>181.11</c:v>
                </c:pt>
                <c:pt idx="5">
                  <c:v>138.22999999999999</c:v>
                </c:pt>
                <c:pt idx="6">
                  <c:v>210.4</c:v>
                </c:pt>
                <c:pt idx="7">
                  <c:v>226</c:v>
                </c:pt>
                <c:pt idx="8">
                  <c:v>54.1</c:v>
                </c:pt>
                <c:pt idx="9">
                  <c:v>12853.43</c:v>
                </c:pt>
                <c:pt idx="10">
                  <c:v>6847.21</c:v>
                </c:pt>
                <c:pt idx="11">
                  <c:v>11277.28</c:v>
                </c:pt>
                <c:pt idx="12">
                  <c:v>0</c:v>
                </c:pt>
                <c:pt idx="13">
                  <c:v>1289.4000000000001</c:v>
                </c:pt>
                <c:pt idx="14">
                  <c:v>178.7</c:v>
                </c:pt>
                <c:pt idx="15">
                  <c:v>105.1</c:v>
                </c:pt>
                <c:pt idx="16">
                  <c:v>3803.51</c:v>
                </c:pt>
                <c:pt idx="17">
                  <c:v>4631.97</c:v>
                </c:pt>
                <c:pt idx="18">
                  <c:v>202.1</c:v>
                </c:pt>
                <c:pt idx="19">
                  <c:v>22</c:v>
                </c:pt>
                <c:pt idx="20">
                  <c:v>0.2</c:v>
                </c:pt>
                <c:pt idx="21">
                  <c:v>2.8</c:v>
                </c:pt>
                <c:pt idx="22">
                  <c:v>3.25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2.9</c:v>
                </c:pt>
                <c:pt idx="28">
                  <c:v>5.17</c:v>
                </c:pt>
                <c:pt idx="29">
                  <c:v>301.7</c:v>
                </c:pt>
                <c:pt idx="30">
                  <c:v>0</c:v>
                </c:pt>
                <c:pt idx="31">
                  <c:v>476.7</c:v>
                </c:pt>
                <c:pt idx="32">
                  <c:v>0</c:v>
                </c:pt>
                <c:pt idx="33">
                  <c:v>368.7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0-4600-B892-9D861FB2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08848"/>
        <c:axId val="933509264"/>
      </c:barChart>
      <c:lineChart>
        <c:grouping val="standard"/>
        <c:varyColors val="0"/>
        <c:ser>
          <c:idx val="3"/>
          <c:order val="3"/>
          <c:tx>
            <c:strRef>
              <c:f>Ambiental!$B$39</c:f>
              <c:strCache>
                <c:ptCount val="1"/>
                <c:pt idx="0">
                  <c:v>Total emissions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Ambiental!$D$33:$AK$35</c:f>
              <c:multiLvlStrCache>
                <c:ptCount val="3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2018</c:v>
                  </c:pt>
                  <c:pt idx="13">
                    <c:v>2019</c:v>
                  </c:pt>
                  <c:pt idx="14">
                    <c:v>2020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2023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  <c:pt idx="28">
                    <c:v>2022</c:v>
                  </c:pt>
                  <c:pt idx="29">
                    <c:v>2023</c:v>
                  </c:pt>
                  <c:pt idx="30">
                    <c:v>2018</c:v>
                  </c:pt>
                  <c:pt idx="31">
                    <c:v>2019</c:v>
                  </c:pt>
                  <c:pt idx="32">
                    <c:v>2020</c:v>
                  </c:pt>
                  <c:pt idx="33">
                    <c:v>2021</c:v>
                  </c:pt>
                </c:lvl>
                <c:lvl>
                  <c:pt idx="0">
                    <c:v>GEB</c:v>
                  </c:pt>
                  <c:pt idx="6">
                    <c:v>TGI</c:v>
                  </c:pt>
                  <c:pt idx="12">
                    <c:v>Cálidda</c:v>
                  </c:pt>
                  <c:pt idx="18">
                    <c:v>Contugas</c:v>
                  </c:pt>
                  <c:pt idx="24">
                    <c:v>Electrodunas</c:v>
                  </c:pt>
                  <c:pt idx="30">
                    <c:v>Conecta</c:v>
                  </c:pt>
                </c:lvl>
              </c:multiLvlStrCache>
            </c:multiLvlStrRef>
          </c:cat>
          <c:val>
            <c:numRef>
              <c:f>Ambiental!$D$39:$AK$39</c:f>
              <c:numCache>
                <c:formatCode>#,##0.00</c:formatCode>
                <c:ptCount val="34"/>
                <c:pt idx="0">
                  <c:v>2267.3000000000002</c:v>
                </c:pt>
                <c:pt idx="1">
                  <c:v>4202.2</c:v>
                </c:pt>
                <c:pt idx="2">
                  <c:v>162.05000000000001</c:v>
                </c:pt>
                <c:pt idx="3">
                  <c:v>295.93</c:v>
                </c:pt>
                <c:pt idx="4">
                  <c:v>247.72</c:v>
                </c:pt>
                <c:pt idx="5">
                  <c:v>278.12</c:v>
                </c:pt>
                <c:pt idx="6">
                  <c:v>140452.9</c:v>
                </c:pt>
                <c:pt idx="7">
                  <c:v>158178.29999999999</c:v>
                </c:pt>
                <c:pt idx="8">
                  <c:v>117569.27</c:v>
                </c:pt>
                <c:pt idx="9">
                  <c:v>239154.06</c:v>
                </c:pt>
                <c:pt idx="10">
                  <c:v>191495.25</c:v>
                </c:pt>
                <c:pt idx="11">
                  <c:v>336297.05</c:v>
                </c:pt>
                <c:pt idx="12">
                  <c:v>0</c:v>
                </c:pt>
                <c:pt idx="13">
                  <c:v>18115.900000000001</c:v>
                </c:pt>
                <c:pt idx="14">
                  <c:v>14695.300000000001</c:v>
                </c:pt>
                <c:pt idx="15">
                  <c:v>19055.3</c:v>
                </c:pt>
                <c:pt idx="16">
                  <c:v>23138.32</c:v>
                </c:pt>
                <c:pt idx="17">
                  <c:v>21965.49</c:v>
                </c:pt>
                <c:pt idx="18">
                  <c:v>2098.1</c:v>
                </c:pt>
                <c:pt idx="19">
                  <c:v>2408.5</c:v>
                </c:pt>
                <c:pt idx="20">
                  <c:v>2135.6</c:v>
                </c:pt>
                <c:pt idx="21">
                  <c:v>4473.1000000000004</c:v>
                </c:pt>
                <c:pt idx="22">
                  <c:v>2441.6099999999997</c:v>
                </c:pt>
                <c:pt idx="23">
                  <c:v>2525.9299999999998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103829.1</c:v>
                </c:pt>
                <c:pt idx="28">
                  <c:v>103926.56</c:v>
                </c:pt>
                <c:pt idx="29">
                  <c:v>140163.9</c:v>
                </c:pt>
                <c:pt idx="30">
                  <c:v>0</c:v>
                </c:pt>
                <c:pt idx="31">
                  <c:v>2006</c:v>
                </c:pt>
                <c:pt idx="32">
                  <c:v>109.4</c:v>
                </c:pt>
                <c:pt idx="33">
                  <c:v>1327.8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0-4600-B892-9D861FB2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08848"/>
        <c:axId val="933509264"/>
      </c:lineChart>
      <c:catAx>
        <c:axId val="93350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3509264"/>
        <c:crosses val="autoZero"/>
        <c:auto val="1"/>
        <c:lblAlgn val="ctr"/>
        <c:lblOffset val="100"/>
        <c:noMultiLvlLbl val="0"/>
      </c:catAx>
      <c:valAx>
        <c:axId val="93350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350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22</xdr:col>
      <xdr:colOff>704851</xdr:colOff>
      <xdr:row>31</xdr:row>
      <xdr:rowOff>0</xdr:rowOff>
    </xdr:to>
    <xdr:pic>
      <xdr:nvPicPr>
        <xdr:cNvPr id="14" name="Imagen 13" descr="Ciudad con edificios de fondo&#10;&#10;Descripción generada automáticamente">
          <a:extLst>
            <a:ext uri="{FF2B5EF4-FFF2-40B4-BE49-F238E27FC236}">
              <a16:creationId xmlns:a16="http://schemas.microsoft.com/office/drawing/2014/main" id="{8019835C-77D1-420B-4808-03B100A7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alphaModFix amt="85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0"/>
          <a:ext cx="12230100" cy="6791693"/>
        </a:xfrm>
        <a:prstGeom prst="rect">
          <a:avLst/>
        </a:prstGeom>
      </xdr:spPr>
    </xdr:pic>
    <xdr:clientData/>
  </xdr:twoCellAnchor>
  <xdr:twoCellAnchor editAs="oneCell">
    <xdr:from>
      <xdr:col>0</xdr:col>
      <xdr:colOff>3728</xdr:colOff>
      <xdr:row>0</xdr:row>
      <xdr:rowOff>114300</xdr:rowOff>
    </xdr:from>
    <xdr:to>
      <xdr:col>22</xdr:col>
      <xdr:colOff>714375</xdr:colOff>
      <xdr:row>31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5AD0259-2D27-1140-BD3E-334ACC600500}"/>
            </a:ext>
            <a:ext uri="{147F2762-F138-4A5C-976F-8EAC2B608ADB}">
              <a16:predDERef xmlns:a16="http://schemas.microsoft.com/office/drawing/2014/main" pred="{8019835C-77D1-420B-4808-03B100A7A4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" r="314"/>
        <a:stretch/>
      </xdr:blipFill>
      <xdr:spPr>
        <a:xfrm>
          <a:off x="3728" y="114300"/>
          <a:ext cx="12235897" cy="6791325"/>
        </a:xfrm>
        <a:prstGeom prst="rect">
          <a:avLst/>
        </a:prstGeom>
      </xdr:spPr>
    </xdr:pic>
    <xdr:clientData/>
  </xdr:twoCellAnchor>
  <xdr:twoCellAnchor>
    <xdr:from>
      <xdr:col>13</xdr:col>
      <xdr:colOff>76359</xdr:colOff>
      <xdr:row>22</xdr:row>
      <xdr:rowOff>23727</xdr:rowOff>
    </xdr:from>
    <xdr:to>
      <xdr:col>22</xdr:col>
      <xdr:colOff>596153</xdr:colOff>
      <xdr:row>27</xdr:row>
      <xdr:rowOff>141034</xdr:rowOff>
    </xdr:to>
    <xdr:sp macro="" textlink="">
      <xdr:nvSpPr>
        <xdr:cNvPr id="12" name="Título 3">
          <a:extLst>
            <a:ext uri="{FF2B5EF4-FFF2-40B4-BE49-F238E27FC236}">
              <a16:creationId xmlns:a16="http://schemas.microsoft.com/office/drawing/2014/main" id="{042F34A9-37E2-2643-A743-D3B81CAC28AB}"/>
            </a:ext>
          </a:extLst>
        </xdr:cNvPr>
        <xdr:cNvSpPr>
          <a:spLocks noGrp="1"/>
        </xdr:cNvSpPr>
      </xdr:nvSpPr>
      <xdr:spPr>
        <a:xfrm>
          <a:off x="6886734" y="4843377"/>
          <a:ext cx="5234669" cy="1212682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b="1" kern="1200">
              <a:solidFill>
                <a:srgbClr val="1E9AA5"/>
              </a:solidFill>
              <a:effectLst/>
              <a:latin typeface="Arial" panose="020B0604020202020204" pitchFamily="34" charset="0"/>
              <a:ea typeface="+mj-ea"/>
              <a:cs typeface="Arial" panose="020B0604020202020204" pitchFamily="34" charset="0"/>
            </a:defRPr>
          </a:lvl1pPr>
        </a:lstStyle>
        <a:p>
          <a:pPr algn="ctr"/>
          <a:r>
            <a:rPr lang="es-MX" sz="3600" b="0"/>
            <a:t>ESG Data Pack - 2023</a:t>
          </a:r>
        </a:p>
        <a:p>
          <a:pPr algn="ctr"/>
          <a:r>
            <a:rPr lang="es-MX" sz="3600"/>
            <a:t>Sustainability</a:t>
          </a:r>
          <a:endParaRPr lang="es-CO" sz="3600"/>
        </a:p>
      </xdr:txBody>
    </xdr:sp>
    <xdr:clientData/>
  </xdr:twoCellAnchor>
  <xdr:twoCellAnchor>
    <xdr:from>
      <xdr:col>15</xdr:col>
      <xdr:colOff>230840</xdr:colOff>
      <xdr:row>28</xdr:row>
      <xdr:rowOff>40584</xdr:rowOff>
    </xdr:from>
    <xdr:to>
      <xdr:col>21</xdr:col>
      <xdr:colOff>365312</xdr:colOff>
      <xdr:row>29</xdr:row>
      <xdr:rowOff>163046</xdr:rowOff>
    </xdr:to>
    <xdr:sp macro="" textlink="">
      <xdr:nvSpPr>
        <xdr:cNvPr id="13" name="Marcador de contenido 4">
          <a:extLst>
            <a:ext uri="{FF2B5EF4-FFF2-40B4-BE49-F238E27FC236}">
              <a16:creationId xmlns:a16="http://schemas.microsoft.com/office/drawing/2014/main" id="{7B0A8F0B-0CC4-0844-9EA8-5FDF81EA7A7C}"/>
            </a:ext>
          </a:extLst>
        </xdr:cNvPr>
        <xdr:cNvSpPr>
          <a:spLocks noGrp="1"/>
        </xdr:cNvSpPr>
      </xdr:nvSpPr>
      <xdr:spPr>
        <a:xfrm>
          <a:off x="8088965" y="6174684"/>
          <a:ext cx="3277722" cy="341537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280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>
            <a:lnSpc>
              <a:spcPct val="100000"/>
            </a:lnSpc>
            <a:buNone/>
          </a:pPr>
          <a:r>
            <a:rPr lang="es-MX" sz="1400">
              <a:solidFill>
                <a:schemeClr val="bg2">
                  <a:lumMod val="50000"/>
                </a:schemeClr>
              </a:solidFill>
              <a:ea typeface="+mj-ea"/>
            </a:rPr>
            <a:t>sostenibilidad@geb.com.co</a:t>
          </a:r>
          <a:endParaRPr lang="es-CO" sz="1400">
            <a:solidFill>
              <a:schemeClr val="bg2">
                <a:lumMod val="50000"/>
              </a:schemeClr>
            </a:solidFill>
            <a:ea typeface="+mj-ea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387964</xdr:colOff>
      <xdr:row>31</xdr:row>
      <xdr:rowOff>0</xdr:rowOff>
    </xdr:to>
    <xdr:pic>
      <xdr:nvPicPr>
        <xdr:cNvPr id="18" name="Gráfico 17" descr="Correo electrónico con relleno sólido">
          <a:extLst>
            <a:ext uri="{FF2B5EF4-FFF2-40B4-BE49-F238E27FC236}">
              <a16:creationId xmlns:a16="http://schemas.microsoft.com/office/drawing/2014/main" id="{8241BF3C-C233-8160-FA78-1EEFD0DD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5558118"/>
          <a:ext cx="914400" cy="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161927</xdr:colOff>
      <xdr:row>28</xdr:row>
      <xdr:rowOff>58831</xdr:rowOff>
    </xdr:from>
    <xdr:to>
      <xdr:col>15</xdr:col>
      <xdr:colOff>417614</xdr:colOff>
      <xdr:row>29</xdr:row>
      <xdr:rowOff>106545</xdr:rowOff>
    </xdr:to>
    <xdr:pic>
      <xdr:nvPicPr>
        <xdr:cNvPr id="20" name="Gráfico 19" descr="Correo electrónico con relleno sólido">
          <a:extLst>
            <a:ext uri="{FF2B5EF4-FFF2-40B4-BE49-F238E27FC236}">
              <a16:creationId xmlns:a16="http://schemas.microsoft.com/office/drawing/2014/main" id="{3C4CE001-021A-93FA-3CC7-05FA39BF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020052" y="6192931"/>
          <a:ext cx="255687" cy="266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28575</xdr:rowOff>
    </xdr:from>
    <xdr:to>
      <xdr:col>8</xdr:col>
      <xdr:colOff>228599</xdr:colOff>
      <xdr:row>18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7A6DF-D438-4EB6-81FE-FA2124E7D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504823</xdr:colOff>
      <xdr:row>1</xdr:row>
      <xdr:rowOff>38100</xdr:rowOff>
    </xdr:from>
    <xdr:to>
      <xdr:col>15</xdr:col>
      <xdr:colOff>561974</xdr:colOff>
      <xdr:row>18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B073F7-96C7-4330-8E4C-C3DECDC23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752475</xdr:colOff>
      <xdr:row>1</xdr:row>
      <xdr:rowOff>47625</xdr:rowOff>
    </xdr:from>
    <xdr:to>
      <xdr:col>22</xdr:col>
      <xdr:colOff>180975</xdr:colOff>
      <xdr:row>18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BB8546-E34E-46C7-BDF8-88DDD1D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20</xdr:row>
      <xdr:rowOff>19049</xdr:rowOff>
    </xdr:from>
    <xdr:to>
      <xdr:col>8</xdr:col>
      <xdr:colOff>238125</xdr:colOff>
      <xdr:row>38</xdr:row>
      <xdr:rowOff>85724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448D8D-7EB6-4545-8985-AAFAD9C26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20</xdr:row>
      <xdr:rowOff>38099</xdr:rowOff>
    </xdr:from>
    <xdr:to>
      <xdr:col>15</xdr:col>
      <xdr:colOff>504825</xdr:colOff>
      <xdr:row>38</xdr:row>
      <xdr:rowOff>85724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E3605D3-A832-4C93-AA76-B0107340D3FF}"/>
            </a:ext>
            <a:ext uri="{147F2762-F138-4A5C-976F-8EAC2B608ADB}">
              <a16:predDERef xmlns:a16="http://schemas.microsoft.com/office/drawing/2014/main" pred="{83448D8D-7EB6-4545-8985-AAFAD9C26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47625</xdr:colOff>
      <xdr:row>39</xdr:row>
      <xdr:rowOff>95249</xdr:rowOff>
    </xdr:from>
    <xdr:to>
      <xdr:col>8</xdr:col>
      <xdr:colOff>238125</xdr:colOff>
      <xdr:row>58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E98B723-FBAE-435E-86BE-B995B5225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533399</xdr:colOff>
      <xdr:row>39</xdr:row>
      <xdr:rowOff>95250</xdr:rowOff>
    </xdr:from>
    <xdr:to>
      <xdr:col>15</xdr:col>
      <xdr:colOff>504824</xdr:colOff>
      <xdr:row>57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38B4083-AE0D-4700-A776-93984AE4E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57149</xdr:colOff>
      <xdr:row>39</xdr:row>
      <xdr:rowOff>95250</xdr:rowOff>
    </xdr:from>
    <xdr:to>
      <xdr:col>22</xdr:col>
      <xdr:colOff>295274</xdr:colOff>
      <xdr:row>57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18FD982-F7DD-431C-B567-75BC96E00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57149</xdr:colOff>
      <xdr:row>59</xdr:row>
      <xdr:rowOff>38099</xdr:rowOff>
    </xdr:from>
    <xdr:to>
      <xdr:col>8</xdr:col>
      <xdr:colOff>257174</xdr:colOff>
      <xdr:row>78</xdr:row>
      <xdr:rowOff>19049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C9C96E1-F49F-430F-8701-E66523CD2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31C-1609-4090-95A6-4CB24864A855}">
  <dimension ref="A1:W31"/>
  <sheetViews>
    <sheetView zoomScaleNormal="100" workbookViewId="0">
      <selection activeCell="G11" sqref="G11"/>
    </sheetView>
  </sheetViews>
  <sheetFormatPr baseColWidth="10" defaultColWidth="0" defaultRowHeight="17.25" customHeight="1" zeroHeight="1" x14ac:dyDescent="0.2"/>
  <cols>
    <col min="1" max="22" width="7.85546875" style="2" customWidth="1"/>
    <col min="23" max="23" width="11" style="2" customWidth="1"/>
    <col min="24" max="16384" width="7.85546875" style="2" hidden="1"/>
  </cols>
  <sheetData>
    <row r="1" spans="2:4" ht="17.25" customHeight="1" x14ac:dyDescent="0.2"/>
    <row r="2" spans="2:4" ht="17.25" customHeight="1" x14ac:dyDescent="0.2">
      <c r="B2" s="1"/>
      <c r="C2" s="1"/>
      <c r="D2" s="1"/>
    </row>
    <row r="3" spans="2:4" ht="17.25" customHeight="1" x14ac:dyDescent="0.2">
      <c r="B3" s="81"/>
      <c r="C3" s="3"/>
      <c r="D3" s="3"/>
    </row>
    <row r="4" spans="2:4" ht="17.25" customHeight="1" x14ac:dyDescent="0.2">
      <c r="B4" s="81"/>
      <c r="C4" s="3"/>
      <c r="D4" s="3"/>
    </row>
    <row r="5" spans="2:4" ht="17.25" customHeight="1" x14ac:dyDescent="0.2">
      <c r="B5" s="81"/>
      <c r="C5" s="3"/>
      <c r="D5" s="3"/>
    </row>
    <row r="6" spans="2:4" ht="17.25" customHeight="1" x14ac:dyDescent="0.2">
      <c r="B6" s="81"/>
      <c r="C6" s="3"/>
      <c r="D6" s="3"/>
    </row>
    <row r="7" spans="2:4" ht="17.25" customHeight="1" x14ac:dyDescent="0.2">
      <c r="B7" s="81"/>
      <c r="C7" s="3"/>
      <c r="D7" s="3"/>
    </row>
    <row r="8" spans="2:4" ht="17.25" customHeight="1" x14ac:dyDescent="0.2">
      <c r="B8" s="81"/>
      <c r="C8" s="3"/>
      <c r="D8" s="3"/>
    </row>
    <row r="9" spans="2:4" ht="17.25" customHeight="1" x14ac:dyDescent="0.2">
      <c r="B9" s="1"/>
      <c r="C9" s="4"/>
      <c r="D9" s="3"/>
    </row>
    <row r="10" spans="2:4" ht="17.25" customHeight="1" x14ac:dyDescent="0.2">
      <c r="B10" s="81"/>
      <c r="C10" s="3"/>
      <c r="D10" s="3"/>
    </row>
    <row r="11" spans="2:4" ht="17.25" customHeight="1" x14ac:dyDescent="0.2">
      <c r="B11" s="81"/>
      <c r="C11" s="3"/>
      <c r="D11" s="3"/>
    </row>
    <row r="12" spans="2:4" ht="17.25" customHeight="1" x14ac:dyDescent="0.2">
      <c r="B12" s="81"/>
      <c r="C12" s="3"/>
      <c r="D12" s="3"/>
    </row>
    <row r="13" spans="2:4" ht="17.25" customHeight="1" x14ac:dyDescent="0.2">
      <c r="B13" s="81"/>
      <c r="C13" s="3"/>
      <c r="D13" s="3"/>
    </row>
    <row r="14" spans="2:4" ht="17.25" customHeight="1" x14ac:dyDescent="0.2">
      <c r="B14" s="81"/>
      <c r="C14" s="3"/>
      <c r="D14" s="3"/>
    </row>
    <row r="15" spans="2:4" ht="17.25" customHeight="1" x14ac:dyDescent="0.2">
      <c r="B15" s="81"/>
      <c r="C15" s="3"/>
      <c r="D15" s="3"/>
    </row>
    <row r="16" spans="2:4" ht="17.25" customHeight="1" x14ac:dyDescent="0.2">
      <c r="B16" s="81"/>
      <c r="C16" s="3"/>
      <c r="D16" s="3"/>
    </row>
    <row r="17" spans="2:4" ht="17.25" customHeight="1" x14ac:dyDescent="0.2">
      <c r="B17" s="1"/>
      <c r="C17" s="3"/>
      <c r="D17" s="3"/>
    </row>
    <row r="18" spans="2:4" ht="17.25" customHeight="1" x14ac:dyDescent="0.2">
      <c r="B18" s="81"/>
      <c r="C18" s="3"/>
      <c r="D18" s="3"/>
    </row>
    <row r="19" spans="2:4" ht="17.25" customHeight="1" x14ac:dyDescent="0.2">
      <c r="B19" s="81"/>
      <c r="C19" s="3"/>
      <c r="D19" s="3"/>
    </row>
    <row r="20" spans="2:4" ht="17.25" customHeight="1" x14ac:dyDescent="0.2">
      <c r="B20" s="81"/>
      <c r="C20" s="3"/>
      <c r="D20" s="3"/>
    </row>
    <row r="21" spans="2:4" ht="17.25" customHeight="1" x14ac:dyDescent="0.2">
      <c r="B21" s="81"/>
      <c r="C21" s="3"/>
      <c r="D21" s="3"/>
    </row>
    <row r="22" spans="2:4" ht="17.25" customHeight="1" x14ac:dyDescent="0.2">
      <c r="B22" s="81"/>
      <c r="C22" s="3"/>
      <c r="D22" s="3"/>
    </row>
    <row r="23" spans="2:4" ht="17.25" customHeight="1" x14ac:dyDescent="0.2">
      <c r="B23" s="81"/>
      <c r="C23" s="3"/>
      <c r="D23" s="3"/>
    </row>
    <row r="24" spans="2:4" ht="17.25" customHeight="1" x14ac:dyDescent="0.2">
      <c r="B24" s="81"/>
      <c r="C24" s="3"/>
      <c r="D24" s="3"/>
    </row>
    <row r="25" spans="2:4" ht="17.25" customHeight="1" x14ac:dyDescent="0.2">
      <c r="B25" s="81"/>
      <c r="C25" s="4"/>
      <c r="D25" s="3"/>
    </row>
    <row r="26" spans="2:4" ht="17.25" customHeight="1" x14ac:dyDescent="0.2"/>
    <row r="27" spans="2:4" ht="17.25" customHeight="1" x14ac:dyDescent="0.2"/>
    <row r="28" spans="2:4" ht="17.25" customHeight="1" x14ac:dyDescent="0.2"/>
    <row r="29" spans="2:4" ht="17.25" customHeight="1" x14ac:dyDescent="0.2"/>
    <row r="30" spans="2:4" ht="17.25" customHeight="1" x14ac:dyDescent="0.2"/>
    <row r="31" spans="2:4" ht="17.25" customHeight="1" x14ac:dyDescent="0.2"/>
  </sheetData>
  <mergeCells count="7">
    <mergeCell ref="B24:B25"/>
    <mergeCell ref="B3:B6"/>
    <mergeCell ref="B7:B8"/>
    <mergeCell ref="B10:B11"/>
    <mergeCell ref="B12:B14"/>
    <mergeCell ref="B15:B16"/>
    <mergeCell ref="B18:B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55DB-E602-4616-A079-B3857F9C6A5F}">
  <dimension ref="B1:BH200"/>
  <sheetViews>
    <sheetView topLeftCell="A58" zoomScaleNormal="100" workbookViewId="0">
      <pane xSplit="3" topLeftCell="W1" activePane="topRight" state="frozen"/>
      <selection pane="topRight" activeCell="C73" sqref="C73"/>
    </sheetView>
  </sheetViews>
  <sheetFormatPr baseColWidth="10" defaultColWidth="13.28515625" defaultRowHeight="12" x14ac:dyDescent="0.25"/>
  <cols>
    <col min="1" max="1" width="2.7109375" style="5" customWidth="1"/>
    <col min="2" max="2" width="37.5703125" style="10" customWidth="1"/>
    <col min="3" max="3" width="52.7109375" style="36" customWidth="1"/>
    <col min="4" max="4" width="15.85546875" style="5" customWidth="1"/>
    <col min="5" max="5" width="9.140625" style="5" customWidth="1"/>
    <col min="6" max="6" width="14.85546875" style="5" customWidth="1"/>
    <col min="7" max="7" width="14.42578125" style="5" customWidth="1"/>
    <col min="8" max="9" width="9.5703125" style="5" customWidth="1"/>
    <col min="10" max="10" width="14.140625" style="5" customWidth="1"/>
    <col min="11" max="11" width="14.7109375" style="5" customWidth="1"/>
    <col min="12" max="12" width="11.5703125" style="5" customWidth="1"/>
    <col min="13" max="13" width="9.5703125" style="5" customWidth="1"/>
    <col min="14" max="14" width="14.140625" style="5" customWidth="1"/>
    <col min="15" max="15" width="16.85546875" style="5" customWidth="1"/>
    <col min="16" max="17" width="9.5703125" style="5" customWidth="1"/>
    <col min="18" max="18" width="13.7109375" style="5" customWidth="1"/>
    <col min="19" max="19" width="14.42578125" style="5" customWidth="1"/>
    <col min="20" max="21" width="9.5703125" style="5" customWidth="1"/>
    <col min="22" max="22" width="14.5703125" style="5" customWidth="1"/>
    <col min="23" max="23" width="11.7109375" style="5" customWidth="1"/>
    <col min="24" max="24" width="10.85546875" style="5" customWidth="1"/>
    <col min="25" max="25" width="9.5703125" style="5" customWidth="1"/>
    <col min="26" max="26" width="16.5703125" style="5" customWidth="1"/>
    <col min="27" max="27" width="20.5703125" style="5" customWidth="1"/>
    <col min="28" max="28" width="13" style="5" bestFit="1" customWidth="1"/>
    <col min="29" max="29" width="12.140625" style="5" bestFit="1" customWidth="1"/>
    <col min="30" max="30" width="15.140625" style="5" customWidth="1"/>
    <col min="31" max="31" width="13.140625" style="5" customWidth="1"/>
    <col min="32" max="32" width="10.85546875" style="5" bestFit="1" customWidth="1"/>
    <col min="33" max="35" width="11.7109375" style="5" bestFit="1" customWidth="1"/>
    <col min="36" max="37" width="9.5703125" style="5" customWidth="1"/>
    <col min="38" max="38" width="10.28515625" style="5" customWidth="1"/>
    <col min="39" max="46" width="9.5703125" style="5" customWidth="1"/>
    <col min="47" max="49" width="10.140625" style="5" customWidth="1"/>
    <col min="50" max="50" width="12.7109375" style="5" customWidth="1"/>
    <col min="51" max="66" width="10.140625" style="5" customWidth="1"/>
    <col min="67" max="16384" width="13.28515625" style="5"/>
  </cols>
  <sheetData>
    <row r="1" spans="2:35" x14ac:dyDescent="0.25">
      <c r="B1" s="5"/>
    </row>
    <row r="2" spans="2:35" ht="12.75" x14ac:dyDescent="0.25">
      <c r="B2" s="24" t="s">
        <v>0</v>
      </c>
      <c r="C2" s="95" t="s">
        <v>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2:35" x14ac:dyDescent="0.2">
      <c r="B3" s="27" t="s">
        <v>1</v>
      </c>
      <c r="C3" s="37" t="s">
        <v>2</v>
      </c>
      <c r="D3" s="85" t="s">
        <v>3</v>
      </c>
      <c r="E3" s="86"/>
      <c r="F3" s="86"/>
      <c r="G3" s="87"/>
      <c r="H3" s="85" t="s">
        <v>4</v>
      </c>
      <c r="I3" s="86"/>
      <c r="J3" s="86"/>
      <c r="K3" s="87"/>
      <c r="L3" s="85" t="s">
        <v>5</v>
      </c>
      <c r="M3" s="86"/>
      <c r="N3" s="86"/>
      <c r="O3" s="87"/>
      <c r="P3" s="85" t="s">
        <v>6</v>
      </c>
      <c r="Q3" s="86"/>
      <c r="R3" s="86"/>
      <c r="S3" s="87"/>
      <c r="T3" s="85" t="s">
        <v>7</v>
      </c>
      <c r="U3" s="86"/>
      <c r="V3" s="86"/>
      <c r="W3" s="87"/>
      <c r="X3" s="85" t="s">
        <v>8</v>
      </c>
      <c r="Y3" s="86"/>
      <c r="Z3" s="86"/>
      <c r="AA3" s="87"/>
      <c r="AB3" s="85" t="s">
        <v>9</v>
      </c>
      <c r="AC3" s="86"/>
      <c r="AD3" s="86"/>
      <c r="AE3" s="86"/>
      <c r="AF3" s="85" t="s">
        <v>10</v>
      </c>
      <c r="AG3" s="86"/>
      <c r="AH3" s="86"/>
      <c r="AI3" s="86"/>
    </row>
    <row r="4" spans="2:35" x14ac:dyDescent="0.2">
      <c r="B4" s="30" t="s">
        <v>11</v>
      </c>
      <c r="C4" s="34" t="s">
        <v>12</v>
      </c>
      <c r="D4" s="90">
        <v>2021</v>
      </c>
      <c r="E4" s="91"/>
      <c r="F4" s="50">
        <v>2022</v>
      </c>
      <c r="G4" s="50">
        <v>2023</v>
      </c>
      <c r="H4" s="90">
        <v>2021</v>
      </c>
      <c r="I4" s="91"/>
      <c r="J4" s="50">
        <v>2022</v>
      </c>
      <c r="K4" s="50">
        <v>2023</v>
      </c>
      <c r="L4" s="90">
        <v>2021</v>
      </c>
      <c r="M4" s="91"/>
      <c r="N4" s="50">
        <v>2022</v>
      </c>
      <c r="O4" s="50">
        <v>2023</v>
      </c>
      <c r="P4" s="90">
        <v>2021</v>
      </c>
      <c r="Q4" s="91"/>
      <c r="R4" s="50">
        <v>2022</v>
      </c>
      <c r="S4" s="50">
        <v>2023</v>
      </c>
      <c r="T4" s="90">
        <v>2021</v>
      </c>
      <c r="U4" s="91"/>
      <c r="V4" s="50">
        <v>2022</v>
      </c>
      <c r="W4" s="50">
        <v>2023</v>
      </c>
      <c r="X4" s="90">
        <v>2021</v>
      </c>
      <c r="Y4" s="91"/>
      <c r="Z4" s="50">
        <v>2022</v>
      </c>
      <c r="AA4" s="50">
        <v>2023</v>
      </c>
      <c r="AB4" s="50">
        <v>2020</v>
      </c>
      <c r="AC4" s="50">
        <v>2021</v>
      </c>
      <c r="AD4" s="50">
        <v>2022</v>
      </c>
      <c r="AE4" s="50">
        <v>2023</v>
      </c>
      <c r="AF4" s="50">
        <v>2020</v>
      </c>
      <c r="AG4" s="50">
        <v>2021</v>
      </c>
      <c r="AH4" s="50">
        <v>2022</v>
      </c>
      <c r="AI4" s="50">
        <v>2023</v>
      </c>
    </row>
    <row r="5" spans="2:35" x14ac:dyDescent="0.2">
      <c r="B5" s="28" t="s">
        <v>13</v>
      </c>
      <c r="C5" s="43" t="s">
        <v>14</v>
      </c>
      <c r="D5" s="88"/>
      <c r="E5" s="88"/>
      <c r="F5" s="56">
        <v>91</v>
      </c>
      <c r="G5" s="53">
        <v>7912</v>
      </c>
      <c r="H5" s="97">
        <v>11537</v>
      </c>
      <c r="I5" s="97"/>
      <c r="J5" s="53">
        <v>21910</v>
      </c>
      <c r="K5" s="53">
        <v>39517</v>
      </c>
      <c r="L5" s="97">
        <v>96589</v>
      </c>
      <c r="M5" s="97"/>
      <c r="N5" s="53">
        <v>24675</v>
      </c>
      <c r="O5" s="53">
        <v>970485</v>
      </c>
      <c r="P5" s="88">
        <v>1250</v>
      </c>
      <c r="Q5" s="88"/>
      <c r="R5" s="53">
        <v>8229</v>
      </c>
      <c r="S5" s="53">
        <v>1790</v>
      </c>
      <c r="T5" s="88">
        <v>69360</v>
      </c>
      <c r="U5" s="88"/>
      <c r="V5" s="53">
        <v>1180</v>
      </c>
      <c r="W5" s="53">
        <v>3949</v>
      </c>
      <c r="X5" s="88">
        <v>20203</v>
      </c>
      <c r="Y5" s="88"/>
      <c r="Z5" s="53">
        <v>7000</v>
      </c>
      <c r="AA5" s="53">
        <v>3794</v>
      </c>
      <c r="AB5" s="53" t="s">
        <v>15</v>
      </c>
      <c r="AC5" s="53">
        <v>2969</v>
      </c>
      <c r="AD5" s="53">
        <v>972</v>
      </c>
      <c r="AE5" s="53">
        <v>115212</v>
      </c>
      <c r="AF5" s="53" t="str">
        <f>AB5</f>
        <v>ND</v>
      </c>
      <c r="AG5" s="53">
        <f>H5+L5+P5+T5+X5+AC5+D5</f>
        <v>201908</v>
      </c>
      <c r="AH5" s="53">
        <f>J5+N5+R5+V5+Z5+AD5+F5</f>
        <v>64057</v>
      </c>
      <c r="AI5" s="53">
        <f>K5+O5+S5+W5+AA5+AE5+G5</f>
        <v>1142659</v>
      </c>
    </row>
    <row r="6" spans="2:35" x14ac:dyDescent="0.2">
      <c r="B6" s="28" t="s">
        <v>16</v>
      </c>
      <c r="C6" s="43" t="s">
        <v>17</v>
      </c>
      <c r="D6" s="89">
        <v>0</v>
      </c>
      <c r="E6" s="89"/>
      <c r="F6" s="52">
        <v>0</v>
      </c>
      <c r="G6" s="52">
        <v>0</v>
      </c>
      <c r="H6" s="89">
        <v>144547651</v>
      </c>
      <c r="I6" s="89"/>
      <c r="J6" s="52">
        <v>15485769</v>
      </c>
      <c r="K6" s="52">
        <v>24200000</v>
      </c>
      <c r="L6" s="89">
        <v>106505245.5</v>
      </c>
      <c r="M6" s="89"/>
      <c r="N6" s="52">
        <v>228312746.69999999</v>
      </c>
      <c r="O6" s="52">
        <v>214445061.61000001</v>
      </c>
      <c r="P6" s="89">
        <v>165877632.68000001</v>
      </c>
      <c r="Q6" s="89"/>
      <c r="R6" s="52">
        <v>57215684</v>
      </c>
      <c r="S6" s="52">
        <v>119816860.2</v>
      </c>
      <c r="T6" s="89">
        <v>0</v>
      </c>
      <c r="U6" s="89"/>
      <c r="V6" s="52">
        <v>0</v>
      </c>
      <c r="W6" s="52">
        <v>4058050.25</v>
      </c>
      <c r="X6" s="89">
        <v>483284519.26999998</v>
      </c>
      <c r="Y6" s="89"/>
      <c r="Z6" s="52">
        <v>614700800</v>
      </c>
      <c r="AA6" s="52">
        <v>0</v>
      </c>
      <c r="AB6" s="52">
        <v>0</v>
      </c>
      <c r="AC6" s="52">
        <v>0</v>
      </c>
      <c r="AD6" s="52">
        <v>0</v>
      </c>
      <c r="AE6" s="52">
        <v>5386220180</v>
      </c>
      <c r="AF6" s="53">
        <f t="shared" ref="AF6:AF8" si="0">AB6</f>
        <v>0</v>
      </c>
      <c r="AG6" s="53">
        <f t="shared" ref="AG6:AG8" si="1">H6+L6+P6+T6+X6+AC6+D6</f>
        <v>900215048.45000005</v>
      </c>
      <c r="AH6" s="53">
        <f t="shared" ref="AH6:AH8" si="2">J6+N6+R6+V6+Z6+AD6+F6</f>
        <v>915714999.70000005</v>
      </c>
      <c r="AI6" s="53">
        <f t="shared" ref="AI6:AI8" si="3">K6+O6+S6+W6+AA6+AE6+G6</f>
        <v>5748740152.0600004</v>
      </c>
    </row>
    <row r="7" spans="2:35" x14ac:dyDescent="0.2">
      <c r="B7" s="28" t="s">
        <v>18</v>
      </c>
      <c r="C7" s="43" t="s">
        <v>19</v>
      </c>
      <c r="D7" s="89">
        <v>6615614459</v>
      </c>
      <c r="E7" s="89"/>
      <c r="F7" s="57">
        <v>6205466527</v>
      </c>
      <c r="G7" s="52">
        <v>5341915255</v>
      </c>
      <c r="H7" s="89">
        <v>1823998789</v>
      </c>
      <c r="I7" s="89"/>
      <c r="J7" s="52">
        <v>2298479362.3000002</v>
      </c>
      <c r="K7" s="52">
        <v>4121137950</v>
      </c>
      <c r="L7" s="89">
        <v>1040127922.73</v>
      </c>
      <c r="M7" s="89"/>
      <c r="N7" s="52">
        <v>2689863424.0999999</v>
      </c>
      <c r="O7" s="52">
        <v>1774154367.22</v>
      </c>
      <c r="P7" s="89">
        <v>0</v>
      </c>
      <c r="Q7" s="89"/>
      <c r="R7" s="52">
        <v>0</v>
      </c>
      <c r="S7" s="52">
        <v>0</v>
      </c>
      <c r="T7" s="89">
        <v>228540094</v>
      </c>
      <c r="U7" s="89"/>
      <c r="V7" s="52">
        <v>257922243</v>
      </c>
      <c r="W7" s="52">
        <v>516770629.62</v>
      </c>
      <c r="X7" s="89">
        <v>1768964496.3900001</v>
      </c>
      <c r="Y7" s="89"/>
      <c r="Z7" s="52">
        <v>272556688</v>
      </c>
      <c r="AA7" s="52">
        <v>508150816.50999999</v>
      </c>
      <c r="AB7" s="52">
        <v>8981651554</v>
      </c>
      <c r="AC7" s="52">
        <v>6615614459</v>
      </c>
      <c r="AD7" s="52">
        <v>6213358327</v>
      </c>
      <c r="AE7" s="52">
        <v>5182070417</v>
      </c>
      <c r="AF7" s="53">
        <f t="shared" si="0"/>
        <v>8981651554</v>
      </c>
      <c r="AG7" s="53">
        <f t="shared" si="1"/>
        <v>18092860220.119999</v>
      </c>
      <c r="AH7" s="53">
        <f t="shared" si="2"/>
        <v>17937646571.400002</v>
      </c>
      <c r="AI7" s="53">
        <f t="shared" si="3"/>
        <v>17444199435.349998</v>
      </c>
    </row>
    <row r="8" spans="2:35" x14ac:dyDescent="0.2">
      <c r="B8" s="29" t="s">
        <v>20</v>
      </c>
      <c r="C8" s="44" t="s">
        <v>21</v>
      </c>
      <c r="D8" s="92">
        <f>SUM(D6+D7)</f>
        <v>6615614459</v>
      </c>
      <c r="E8" s="92"/>
      <c r="F8" s="51">
        <f>F6+F7</f>
        <v>6205466527</v>
      </c>
      <c r="G8" s="51">
        <v>5341915255</v>
      </c>
      <c r="H8" s="92">
        <f>SUM(H6+H7)</f>
        <v>1968546440</v>
      </c>
      <c r="I8" s="92"/>
      <c r="J8" s="51">
        <f>J6+J7</f>
        <v>2313965131.3000002</v>
      </c>
      <c r="K8" s="51">
        <v>4145337950</v>
      </c>
      <c r="L8" s="92">
        <f>SUM(L6+L7)</f>
        <v>1146633168.23</v>
      </c>
      <c r="M8" s="92"/>
      <c r="N8" s="51">
        <f>N6+N7</f>
        <v>2918176170.7999997</v>
      </c>
      <c r="O8" s="51">
        <v>1988599428.8299999</v>
      </c>
      <c r="P8" s="92">
        <f>SUM(P6+P7)</f>
        <v>165877632.68000001</v>
      </c>
      <c r="Q8" s="92"/>
      <c r="R8" s="51">
        <f>R6+R7</f>
        <v>57215684</v>
      </c>
      <c r="S8" s="51">
        <v>119816860.2</v>
      </c>
      <c r="T8" s="92">
        <f>SUM(T6+T7)</f>
        <v>228540094</v>
      </c>
      <c r="U8" s="92"/>
      <c r="V8" s="51">
        <f>V6+V7</f>
        <v>257922243</v>
      </c>
      <c r="W8" s="51">
        <v>520828679.87</v>
      </c>
      <c r="X8" s="92">
        <f>SUM(X6+X7)</f>
        <v>2252249015.6599998</v>
      </c>
      <c r="Y8" s="92"/>
      <c r="Z8" s="51">
        <f>Z6+Z7</f>
        <v>887257488</v>
      </c>
      <c r="AA8" s="51">
        <v>508150816.50999999</v>
      </c>
      <c r="AB8" s="51">
        <f t="shared" ref="AB8:AD8" si="4">AB6+AB7</f>
        <v>8981651554</v>
      </c>
      <c r="AC8" s="51">
        <f t="shared" si="4"/>
        <v>6615614459</v>
      </c>
      <c r="AD8" s="51">
        <f t="shared" si="4"/>
        <v>6213358327</v>
      </c>
      <c r="AE8" s="51">
        <f>AE6+AE7</f>
        <v>10568290597</v>
      </c>
      <c r="AF8" s="53">
        <f t="shared" si="0"/>
        <v>8981651554</v>
      </c>
      <c r="AG8" s="53">
        <f t="shared" si="1"/>
        <v>18993075268.57</v>
      </c>
      <c r="AH8" s="53">
        <f t="shared" si="2"/>
        <v>18853361571.099998</v>
      </c>
      <c r="AI8" s="53">
        <f t="shared" si="3"/>
        <v>23192939587.41</v>
      </c>
    </row>
    <row r="9" spans="2:35" x14ac:dyDescent="0.25">
      <c r="B9" s="5"/>
      <c r="C9" s="5"/>
    </row>
    <row r="10" spans="2:35" ht="12.75" x14ac:dyDescent="0.25">
      <c r="B10" s="96" t="s">
        <v>22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</row>
    <row r="11" spans="2:35" x14ac:dyDescent="0.2">
      <c r="B11" s="46" t="s">
        <v>1</v>
      </c>
      <c r="C11" s="37" t="s">
        <v>2</v>
      </c>
      <c r="D11" s="82" t="s">
        <v>3</v>
      </c>
      <c r="E11" s="82"/>
      <c r="F11" s="82"/>
      <c r="G11" s="82"/>
      <c r="H11" s="82" t="s">
        <v>4</v>
      </c>
      <c r="I11" s="82"/>
      <c r="J11" s="82"/>
      <c r="K11" s="82"/>
      <c r="L11" s="82" t="s">
        <v>23</v>
      </c>
      <c r="M11" s="82"/>
      <c r="N11" s="82"/>
      <c r="O11" s="82"/>
      <c r="P11" s="82" t="s">
        <v>6</v>
      </c>
      <c r="Q11" s="82"/>
      <c r="R11" s="82"/>
      <c r="S11" s="82"/>
      <c r="T11" s="82" t="s">
        <v>7</v>
      </c>
      <c r="U11" s="82"/>
      <c r="V11" s="82"/>
      <c r="W11" s="82"/>
      <c r="X11" s="82" t="s">
        <v>8</v>
      </c>
      <c r="Y11" s="82"/>
      <c r="Z11" s="82"/>
      <c r="AA11" s="82"/>
      <c r="AB11" s="82" t="s">
        <v>9</v>
      </c>
      <c r="AC11" s="82"/>
      <c r="AD11" s="82"/>
      <c r="AE11" s="82"/>
    </row>
    <row r="12" spans="2:35" x14ac:dyDescent="0.2">
      <c r="B12" s="47" t="s">
        <v>11</v>
      </c>
      <c r="C12" s="34" t="s">
        <v>12</v>
      </c>
      <c r="D12" s="8">
        <v>2020</v>
      </c>
      <c r="E12" s="8">
        <v>2021</v>
      </c>
      <c r="F12" s="8">
        <v>2022</v>
      </c>
      <c r="G12" s="8">
        <v>2023</v>
      </c>
      <c r="H12" s="8">
        <v>2020</v>
      </c>
      <c r="I12" s="8">
        <v>2021</v>
      </c>
      <c r="J12" s="8">
        <v>2022</v>
      </c>
      <c r="K12" s="8">
        <v>2023</v>
      </c>
      <c r="L12" s="8">
        <v>2020</v>
      </c>
      <c r="M12" s="8">
        <v>2021</v>
      </c>
      <c r="N12" s="8">
        <v>2022</v>
      </c>
      <c r="O12" s="8">
        <v>2023</v>
      </c>
      <c r="P12" s="8">
        <v>2020</v>
      </c>
      <c r="Q12" s="8">
        <v>2021</v>
      </c>
      <c r="R12" s="8">
        <v>2022</v>
      </c>
      <c r="S12" s="8">
        <v>2023</v>
      </c>
      <c r="T12" s="8">
        <v>2020</v>
      </c>
      <c r="U12" s="8">
        <v>2021</v>
      </c>
      <c r="V12" s="8">
        <v>2022</v>
      </c>
      <c r="W12" s="8">
        <v>2023</v>
      </c>
      <c r="X12" s="8">
        <v>2020</v>
      </c>
      <c r="Y12" s="8">
        <v>2021</v>
      </c>
      <c r="Z12" s="8">
        <v>2022</v>
      </c>
      <c r="AA12" s="8">
        <v>2023</v>
      </c>
      <c r="AB12" s="17">
        <v>2020</v>
      </c>
      <c r="AC12" s="17">
        <v>2021</v>
      </c>
      <c r="AD12" s="17">
        <v>2022</v>
      </c>
      <c r="AE12" s="17">
        <v>2023</v>
      </c>
    </row>
    <row r="13" spans="2:35" x14ac:dyDescent="0.2">
      <c r="B13" s="48" t="s">
        <v>24</v>
      </c>
      <c r="C13" s="35" t="s">
        <v>25</v>
      </c>
      <c r="D13" s="74">
        <v>79134</v>
      </c>
      <c r="E13" s="74">
        <v>84152</v>
      </c>
      <c r="F13" s="74">
        <v>64020</v>
      </c>
      <c r="G13" s="74">
        <v>7916</v>
      </c>
      <c r="H13" s="74">
        <v>28313</v>
      </c>
      <c r="I13" s="74">
        <v>11537</v>
      </c>
      <c r="J13" s="74">
        <v>21910</v>
      </c>
      <c r="K13" s="74">
        <v>39517</v>
      </c>
      <c r="L13" s="74">
        <v>40885</v>
      </c>
      <c r="M13" s="74">
        <v>96589</v>
      </c>
      <c r="N13" s="74">
        <v>24675</v>
      </c>
      <c r="O13" s="74">
        <v>970485</v>
      </c>
      <c r="P13" s="74">
        <v>75</v>
      </c>
      <c r="Q13" s="74">
        <v>20203</v>
      </c>
      <c r="R13" s="74">
        <v>828</v>
      </c>
      <c r="S13" s="74">
        <v>1790</v>
      </c>
      <c r="T13" s="74">
        <v>869</v>
      </c>
      <c r="U13" s="74">
        <v>1250</v>
      </c>
      <c r="V13" s="74">
        <v>1180</v>
      </c>
      <c r="W13" s="74">
        <v>3949</v>
      </c>
      <c r="X13" s="74">
        <v>17425</v>
      </c>
      <c r="Y13" s="74">
        <v>69360</v>
      </c>
      <c r="Z13" s="74">
        <v>7000</v>
      </c>
      <c r="AA13" s="74">
        <v>3794</v>
      </c>
      <c r="AB13" s="74">
        <v>20140</v>
      </c>
      <c r="AC13" s="74">
        <v>75068</v>
      </c>
      <c r="AD13" s="74">
        <v>64020</v>
      </c>
      <c r="AE13" s="74">
        <v>119122</v>
      </c>
    </row>
    <row r="14" spans="2:35" x14ac:dyDescent="0.2">
      <c r="B14" s="48" t="s">
        <v>26</v>
      </c>
      <c r="C14" s="35" t="s">
        <v>27</v>
      </c>
      <c r="D14" s="13">
        <v>1753312</v>
      </c>
      <c r="E14" s="13">
        <v>832851</v>
      </c>
      <c r="F14" s="13">
        <v>373224</v>
      </c>
      <c r="G14" s="13">
        <v>1073824.3</v>
      </c>
      <c r="H14" s="13">
        <v>1114555</v>
      </c>
      <c r="I14" s="13">
        <v>512240</v>
      </c>
      <c r="J14" s="13">
        <v>548118</v>
      </c>
      <c r="K14" s="13">
        <v>958448.7</v>
      </c>
      <c r="L14" s="13">
        <v>6882501</v>
      </c>
      <c r="M14" s="13">
        <v>8093333.7999999998</v>
      </c>
      <c r="N14" s="13">
        <v>18505159</v>
      </c>
      <c r="O14" s="13">
        <v>273136.7</v>
      </c>
      <c r="P14" s="13">
        <v>3064</v>
      </c>
      <c r="Q14" s="13">
        <v>44746</v>
      </c>
      <c r="R14" s="13">
        <v>27271</v>
      </c>
      <c r="S14" s="13">
        <v>27703</v>
      </c>
      <c r="T14" s="13">
        <v>66286</v>
      </c>
      <c r="U14" s="13">
        <v>61058</v>
      </c>
      <c r="V14" s="13">
        <v>60431</v>
      </c>
      <c r="W14" s="13">
        <v>1417731</v>
      </c>
      <c r="X14" s="13">
        <v>329937</v>
      </c>
      <c r="Y14" s="13">
        <v>639353.48</v>
      </c>
      <c r="Z14" s="13">
        <v>209134</v>
      </c>
      <c r="AA14" s="13">
        <v>2288277</v>
      </c>
      <c r="AB14" s="13">
        <v>1814393</v>
      </c>
      <c r="AC14" s="13">
        <v>950444</v>
      </c>
      <c r="AD14" s="13">
        <v>373224</v>
      </c>
      <c r="AE14" s="13">
        <v>2380176</v>
      </c>
    </row>
    <row r="15" spans="2:35" x14ac:dyDescent="0.2">
      <c r="B15" s="48" t="s">
        <v>28</v>
      </c>
      <c r="C15" s="35" t="s">
        <v>29</v>
      </c>
      <c r="D15" s="13">
        <v>6186365</v>
      </c>
      <c r="E15" s="13">
        <v>832851</v>
      </c>
      <c r="F15" s="13">
        <v>1927963</v>
      </c>
      <c r="G15" s="13">
        <v>537387.69999999995</v>
      </c>
      <c r="H15" s="13">
        <v>1155177</v>
      </c>
      <c r="I15" s="13">
        <v>142868.79999999999</v>
      </c>
      <c r="J15" s="13">
        <v>479638</v>
      </c>
      <c r="K15" s="13">
        <v>1219460</v>
      </c>
      <c r="L15" s="13">
        <v>6635652</v>
      </c>
      <c r="M15" s="13">
        <v>7996858.5999999996</v>
      </c>
      <c r="N15" s="13">
        <v>20734751.899999999</v>
      </c>
      <c r="O15" s="13">
        <v>12069</v>
      </c>
      <c r="P15" s="13">
        <v>847</v>
      </c>
      <c r="Q15" s="13">
        <v>5668821.5</v>
      </c>
      <c r="R15" s="13">
        <v>51770.6</v>
      </c>
      <c r="S15" s="13">
        <v>86385</v>
      </c>
      <c r="T15" s="13">
        <v>30526</v>
      </c>
      <c r="U15" s="13">
        <v>37210.5</v>
      </c>
      <c r="V15" s="13">
        <v>88229</v>
      </c>
      <c r="W15" s="13">
        <v>768754</v>
      </c>
      <c r="X15" s="13">
        <v>456930</v>
      </c>
      <c r="Y15" s="13">
        <v>4258878</v>
      </c>
      <c r="Z15" s="13">
        <v>168563.5</v>
      </c>
      <c r="AA15" s="13">
        <v>18087.5</v>
      </c>
      <c r="AB15" s="13">
        <v>6186365</v>
      </c>
      <c r="AC15" s="13">
        <v>1150539</v>
      </c>
      <c r="AD15" s="13">
        <v>1927962</v>
      </c>
      <c r="AE15" s="13">
        <v>4470126</v>
      </c>
    </row>
    <row r="16" spans="2:35" x14ac:dyDescent="0.2">
      <c r="B16" s="49" t="s">
        <v>30</v>
      </c>
      <c r="C16" s="40" t="s">
        <v>30</v>
      </c>
      <c r="D16" s="14">
        <v>4.41</v>
      </c>
      <c r="E16" s="14">
        <v>2.21</v>
      </c>
      <c r="F16" s="14">
        <v>6.2</v>
      </c>
      <c r="G16" s="14">
        <v>1.5</v>
      </c>
      <c r="H16" s="14">
        <v>1.96</v>
      </c>
      <c r="I16" s="14">
        <v>0.72</v>
      </c>
      <c r="J16" s="14">
        <v>1.9</v>
      </c>
      <c r="K16" s="14">
        <v>2.27</v>
      </c>
      <c r="L16" s="14">
        <v>1.96</v>
      </c>
      <c r="M16" s="14">
        <v>1.99</v>
      </c>
      <c r="N16" s="14">
        <v>1.9</v>
      </c>
      <c r="O16" s="14">
        <v>1.44</v>
      </c>
      <c r="P16" s="14">
        <v>1.28</v>
      </c>
      <c r="Q16" s="14">
        <v>127.69</v>
      </c>
      <c r="R16" s="14">
        <v>2.9</v>
      </c>
      <c r="S16" s="14">
        <v>4.12</v>
      </c>
      <c r="T16" s="14">
        <v>1.46</v>
      </c>
      <c r="U16" s="14">
        <v>1.66</v>
      </c>
      <c r="V16" s="14">
        <v>1.5</v>
      </c>
      <c r="W16" s="14">
        <v>1.54</v>
      </c>
      <c r="X16" s="14">
        <v>14.6</v>
      </c>
      <c r="Y16" s="14">
        <v>8.1999999999999993</v>
      </c>
      <c r="Z16" s="14">
        <v>1.8</v>
      </c>
      <c r="AA16" s="14">
        <v>1.06</v>
      </c>
      <c r="AB16" s="14">
        <v>4.41</v>
      </c>
      <c r="AC16" s="14">
        <v>2.21</v>
      </c>
      <c r="AD16" s="14">
        <v>2.88</v>
      </c>
      <c r="AE16" s="14">
        <v>2.88</v>
      </c>
    </row>
    <row r="17" spans="2:40" x14ac:dyDescent="0.25">
      <c r="B17" s="5"/>
    </row>
    <row r="18" spans="2:40" ht="12.75" x14ac:dyDescent="0.25">
      <c r="B18" s="93" t="s">
        <v>31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</row>
    <row r="19" spans="2:40" x14ac:dyDescent="0.2">
      <c r="B19" s="46" t="s">
        <v>1</v>
      </c>
      <c r="C19" s="37" t="s">
        <v>2</v>
      </c>
      <c r="D19" s="82" t="s">
        <v>3</v>
      </c>
      <c r="E19" s="82"/>
      <c r="F19" s="82"/>
      <c r="G19" s="82"/>
      <c r="H19" s="82"/>
      <c r="I19" s="82"/>
      <c r="J19" s="82" t="s">
        <v>4</v>
      </c>
      <c r="K19" s="82"/>
      <c r="L19" s="82"/>
      <c r="M19" s="82"/>
      <c r="N19" s="82"/>
      <c r="O19" s="82"/>
      <c r="P19" s="82" t="s">
        <v>5</v>
      </c>
      <c r="Q19" s="82"/>
      <c r="R19" s="82"/>
      <c r="S19" s="82"/>
      <c r="T19" s="82"/>
      <c r="U19" s="82"/>
      <c r="V19" s="82" t="s">
        <v>6</v>
      </c>
      <c r="W19" s="82"/>
      <c r="X19" s="82"/>
      <c r="Y19" s="82"/>
      <c r="Z19" s="82"/>
      <c r="AA19" s="82"/>
      <c r="AB19" s="82" t="s">
        <v>7</v>
      </c>
      <c r="AC19" s="82"/>
      <c r="AD19" s="82"/>
      <c r="AE19" s="82"/>
      <c r="AF19" s="82"/>
      <c r="AG19" s="82"/>
      <c r="AH19" s="82" t="s">
        <v>8</v>
      </c>
      <c r="AI19" s="82"/>
      <c r="AJ19" s="82"/>
      <c r="AK19" s="82"/>
      <c r="AL19" s="82"/>
      <c r="AM19" s="82"/>
    </row>
    <row r="20" spans="2:40" x14ac:dyDescent="0.2">
      <c r="B20" s="47" t="s">
        <v>11</v>
      </c>
      <c r="C20" s="34" t="s">
        <v>12</v>
      </c>
      <c r="D20" s="17">
        <v>2018</v>
      </c>
      <c r="E20" s="17">
        <v>2019</v>
      </c>
      <c r="F20" s="17">
        <v>2020</v>
      </c>
      <c r="G20" s="17">
        <v>2021</v>
      </c>
      <c r="H20" s="17">
        <v>2022</v>
      </c>
      <c r="I20" s="17">
        <v>2023</v>
      </c>
      <c r="J20" s="17">
        <v>2018</v>
      </c>
      <c r="K20" s="17">
        <v>2019</v>
      </c>
      <c r="L20" s="17">
        <v>2020</v>
      </c>
      <c r="M20" s="17">
        <v>2021</v>
      </c>
      <c r="N20" s="17">
        <v>2022</v>
      </c>
      <c r="O20" s="17">
        <v>2023</v>
      </c>
      <c r="P20" s="17">
        <v>2018</v>
      </c>
      <c r="Q20" s="17">
        <v>2019</v>
      </c>
      <c r="R20" s="17">
        <v>2020</v>
      </c>
      <c r="S20" s="17">
        <v>2021</v>
      </c>
      <c r="T20" s="17">
        <v>2022</v>
      </c>
      <c r="U20" s="17">
        <v>2023</v>
      </c>
      <c r="V20" s="17">
        <v>2018</v>
      </c>
      <c r="W20" s="17">
        <v>2019</v>
      </c>
      <c r="X20" s="17">
        <v>2020</v>
      </c>
      <c r="Y20" s="17">
        <v>2021</v>
      </c>
      <c r="Z20" s="17">
        <v>2022</v>
      </c>
      <c r="AA20" s="17">
        <v>2023</v>
      </c>
      <c r="AB20" s="17">
        <v>2018</v>
      </c>
      <c r="AC20" s="17">
        <v>2019</v>
      </c>
      <c r="AD20" s="17">
        <v>2020</v>
      </c>
      <c r="AE20" s="17">
        <v>2021</v>
      </c>
      <c r="AF20" s="17">
        <v>2022</v>
      </c>
      <c r="AG20" s="17">
        <v>2023</v>
      </c>
      <c r="AH20" s="17">
        <v>2018</v>
      </c>
      <c r="AI20" s="17">
        <v>2019</v>
      </c>
      <c r="AJ20" s="17">
        <v>2020</v>
      </c>
      <c r="AK20" s="17">
        <v>2021</v>
      </c>
      <c r="AL20" s="17">
        <v>2022</v>
      </c>
      <c r="AM20" s="17">
        <v>2023</v>
      </c>
    </row>
    <row r="21" spans="2:40" ht="24" x14ac:dyDescent="0.2">
      <c r="B21" s="48" t="s">
        <v>32</v>
      </c>
      <c r="C21" s="35" t="s">
        <v>33</v>
      </c>
      <c r="D21" s="16">
        <v>0</v>
      </c>
      <c r="E21" s="16">
        <v>2</v>
      </c>
      <c r="F21" s="16">
        <v>3</v>
      </c>
      <c r="G21" s="16">
        <v>2</v>
      </c>
      <c r="H21" s="16">
        <v>1</v>
      </c>
      <c r="I21" s="16">
        <v>3</v>
      </c>
      <c r="J21" s="16">
        <v>0</v>
      </c>
      <c r="K21" s="16">
        <v>0</v>
      </c>
      <c r="L21" s="16">
        <v>3</v>
      </c>
      <c r="M21" s="16">
        <v>2</v>
      </c>
      <c r="N21" s="16">
        <v>2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</row>
    <row r="22" spans="2:40" ht="24" x14ac:dyDescent="0.2">
      <c r="B22" s="48" t="s">
        <v>34</v>
      </c>
      <c r="C22" s="35" t="s">
        <v>35</v>
      </c>
      <c r="D22" s="16">
        <v>0</v>
      </c>
      <c r="E22" s="16">
        <v>1</v>
      </c>
      <c r="F22" s="16">
        <v>1</v>
      </c>
      <c r="G22" s="16">
        <v>0</v>
      </c>
      <c r="H22" s="16">
        <v>1</v>
      </c>
      <c r="I22" s="16">
        <v>2</v>
      </c>
      <c r="J22" s="16">
        <v>0</v>
      </c>
      <c r="K22" s="16">
        <v>1</v>
      </c>
      <c r="L22" s="16">
        <v>6</v>
      </c>
      <c r="M22" s="16">
        <v>2</v>
      </c>
      <c r="N22" s="16">
        <v>2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</row>
    <row r="23" spans="2:40" x14ac:dyDescent="0.15">
      <c r="B23" s="94" t="s">
        <v>36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2:40" x14ac:dyDescent="0.25">
      <c r="B24" s="5"/>
      <c r="C24" s="41"/>
    </row>
    <row r="25" spans="2:40" ht="12.75" x14ac:dyDescent="0.25">
      <c r="B25" s="93" t="s">
        <v>37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</row>
    <row r="26" spans="2:40" x14ac:dyDescent="0.2">
      <c r="B26" s="46" t="s">
        <v>1</v>
      </c>
      <c r="C26" s="37" t="s">
        <v>2</v>
      </c>
      <c r="D26" s="82" t="s">
        <v>3</v>
      </c>
      <c r="E26" s="82"/>
      <c r="F26" s="82"/>
      <c r="G26" s="82"/>
      <c r="H26" s="82"/>
      <c r="I26" s="82"/>
      <c r="J26" s="82" t="s">
        <v>4</v>
      </c>
      <c r="K26" s="82"/>
      <c r="L26" s="82"/>
      <c r="M26" s="82"/>
      <c r="N26" s="82"/>
      <c r="O26" s="82"/>
      <c r="P26" s="82" t="s">
        <v>5</v>
      </c>
      <c r="Q26" s="82"/>
      <c r="R26" s="82"/>
      <c r="S26" s="82"/>
      <c r="T26" s="82"/>
      <c r="U26" s="82"/>
      <c r="V26" s="82" t="s">
        <v>6</v>
      </c>
      <c r="W26" s="82"/>
      <c r="X26" s="82"/>
      <c r="Y26" s="82"/>
      <c r="Z26" s="82"/>
      <c r="AA26" s="82"/>
      <c r="AB26" s="82" t="s">
        <v>7</v>
      </c>
      <c r="AC26" s="82"/>
      <c r="AD26" s="82"/>
      <c r="AE26" s="82"/>
      <c r="AF26" s="82"/>
      <c r="AG26" s="82"/>
      <c r="AH26" s="82" t="s">
        <v>8</v>
      </c>
      <c r="AI26" s="82"/>
      <c r="AJ26" s="82"/>
      <c r="AK26" s="82"/>
      <c r="AL26" s="82"/>
      <c r="AM26" s="82"/>
      <c r="AN26" s="62" t="s">
        <v>38</v>
      </c>
    </row>
    <row r="27" spans="2:40" x14ac:dyDescent="0.2">
      <c r="B27" s="47" t="s">
        <v>11</v>
      </c>
      <c r="C27" s="34" t="s">
        <v>12</v>
      </c>
      <c r="D27" s="17">
        <v>2018</v>
      </c>
      <c r="E27" s="17">
        <v>2019</v>
      </c>
      <c r="F27" s="17">
        <v>2020</v>
      </c>
      <c r="G27" s="17">
        <v>2021</v>
      </c>
      <c r="H27" s="17">
        <v>2022</v>
      </c>
      <c r="I27" s="17">
        <v>2023</v>
      </c>
      <c r="J27" s="17">
        <v>2018</v>
      </c>
      <c r="K27" s="17">
        <v>2019</v>
      </c>
      <c r="L27" s="17">
        <v>2020</v>
      </c>
      <c r="M27" s="17">
        <v>2021</v>
      </c>
      <c r="N27" s="17">
        <v>2022</v>
      </c>
      <c r="O27" s="17">
        <v>2023</v>
      </c>
      <c r="P27" s="17">
        <v>2018</v>
      </c>
      <c r="Q27" s="17">
        <v>2019</v>
      </c>
      <c r="R27" s="17">
        <v>2020</v>
      </c>
      <c r="S27" s="17">
        <v>2021</v>
      </c>
      <c r="T27" s="17">
        <v>2022</v>
      </c>
      <c r="U27" s="17">
        <v>2023</v>
      </c>
      <c r="V27" s="17">
        <v>2018</v>
      </c>
      <c r="W27" s="17">
        <v>2019</v>
      </c>
      <c r="X27" s="17">
        <v>2020</v>
      </c>
      <c r="Y27" s="17">
        <v>2021</v>
      </c>
      <c r="Z27" s="17">
        <v>2022</v>
      </c>
      <c r="AA27" s="17">
        <v>2023</v>
      </c>
      <c r="AB27" s="17">
        <v>2018</v>
      </c>
      <c r="AC27" s="17">
        <v>2019</v>
      </c>
      <c r="AD27" s="17">
        <v>2020</v>
      </c>
      <c r="AE27" s="17">
        <v>2021</v>
      </c>
      <c r="AF27" s="17">
        <v>2022</v>
      </c>
      <c r="AG27" s="17">
        <v>2023</v>
      </c>
      <c r="AH27" s="17">
        <v>2018</v>
      </c>
      <c r="AI27" s="17">
        <v>2019</v>
      </c>
      <c r="AJ27" s="17">
        <v>2020</v>
      </c>
      <c r="AK27" s="17">
        <v>2021</v>
      </c>
      <c r="AL27" s="17">
        <v>2022</v>
      </c>
      <c r="AM27" s="17">
        <v>2023</v>
      </c>
      <c r="AN27" s="17">
        <v>2023</v>
      </c>
    </row>
    <row r="28" spans="2:40" x14ac:dyDescent="0.2">
      <c r="B28" s="48" t="s">
        <v>39</v>
      </c>
      <c r="C28" s="35" t="s">
        <v>40</v>
      </c>
      <c r="D28" s="16">
        <v>220</v>
      </c>
      <c r="E28" s="16">
        <v>256</v>
      </c>
      <c r="F28" s="16">
        <v>274</v>
      </c>
      <c r="G28" s="16">
        <v>312</v>
      </c>
      <c r="H28" s="16">
        <v>311</v>
      </c>
      <c r="I28" s="16">
        <v>219</v>
      </c>
      <c r="J28" s="16">
        <v>96</v>
      </c>
      <c r="K28" s="16">
        <v>112</v>
      </c>
      <c r="L28" s="16">
        <v>117</v>
      </c>
      <c r="M28" s="16">
        <v>122</v>
      </c>
      <c r="N28" s="16">
        <v>126</v>
      </c>
      <c r="O28" s="16">
        <v>118</v>
      </c>
      <c r="P28" s="16">
        <v>109</v>
      </c>
      <c r="Q28" s="16">
        <v>98</v>
      </c>
      <c r="R28" s="16">
        <v>107</v>
      </c>
      <c r="S28" s="16">
        <v>107</v>
      </c>
      <c r="T28" s="16">
        <v>101</v>
      </c>
      <c r="U28" s="16">
        <v>112</v>
      </c>
      <c r="V28" s="16">
        <v>50</v>
      </c>
      <c r="W28" s="16">
        <v>47</v>
      </c>
      <c r="X28" s="16">
        <v>42</v>
      </c>
      <c r="Y28" s="16">
        <v>41</v>
      </c>
      <c r="Z28" s="16">
        <v>35</v>
      </c>
      <c r="AA28" s="16">
        <v>35</v>
      </c>
      <c r="AB28" s="16">
        <v>49</v>
      </c>
      <c r="AC28" s="16">
        <v>46</v>
      </c>
      <c r="AD28" s="16">
        <v>49</v>
      </c>
      <c r="AE28" s="16">
        <v>54</v>
      </c>
      <c r="AF28" s="16">
        <v>59</v>
      </c>
      <c r="AG28" s="16">
        <v>64</v>
      </c>
      <c r="AH28" s="16">
        <v>33</v>
      </c>
      <c r="AI28" s="16">
        <v>39</v>
      </c>
      <c r="AJ28" s="16">
        <v>40</v>
      </c>
      <c r="AK28" s="16">
        <v>43</v>
      </c>
      <c r="AL28" s="16">
        <v>40</v>
      </c>
      <c r="AM28" s="16">
        <v>39</v>
      </c>
      <c r="AN28" s="16">
        <v>228</v>
      </c>
    </row>
    <row r="29" spans="2:40" x14ac:dyDescent="0.2">
      <c r="B29" s="48" t="s">
        <v>41</v>
      </c>
      <c r="C29" s="35" t="s">
        <v>42</v>
      </c>
      <c r="D29" s="16">
        <v>311</v>
      </c>
      <c r="E29" s="16">
        <v>339</v>
      </c>
      <c r="F29" s="16">
        <v>347</v>
      </c>
      <c r="G29" s="16">
        <v>363</v>
      </c>
      <c r="H29" s="16">
        <v>358</v>
      </c>
      <c r="I29" s="16">
        <v>180</v>
      </c>
      <c r="J29" s="16">
        <v>328</v>
      </c>
      <c r="K29" s="16">
        <v>335</v>
      </c>
      <c r="L29" s="16">
        <v>340</v>
      </c>
      <c r="M29" s="16">
        <v>340</v>
      </c>
      <c r="N29" s="16">
        <v>329</v>
      </c>
      <c r="O29" s="16">
        <v>313</v>
      </c>
      <c r="P29" s="16">
        <v>298</v>
      </c>
      <c r="Q29" s="16">
        <v>279</v>
      </c>
      <c r="R29" s="16">
        <v>289</v>
      </c>
      <c r="S29" s="16">
        <v>297</v>
      </c>
      <c r="T29" s="16">
        <v>287</v>
      </c>
      <c r="U29" s="16">
        <v>289</v>
      </c>
      <c r="V29" s="16">
        <v>128</v>
      </c>
      <c r="W29" s="16">
        <v>99</v>
      </c>
      <c r="X29" s="16">
        <v>87</v>
      </c>
      <c r="Y29" s="16">
        <v>87</v>
      </c>
      <c r="Z29" s="16">
        <v>82</v>
      </c>
      <c r="AA29" s="16">
        <v>88</v>
      </c>
      <c r="AB29" s="16">
        <v>193</v>
      </c>
      <c r="AC29" s="16">
        <v>182</v>
      </c>
      <c r="AD29" s="16">
        <v>203</v>
      </c>
      <c r="AE29" s="16">
        <v>206</v>
      </c>
      <c r="AF29" s="16">
        <v>209</v>
      </c>
      <c r="AG29" s="16">
        <v>206</v>
      </c>
      <c r="AH29" s="16">
        <v>111</v>
      </c>
      <c r="AI29" s="16">
        <v>108</v>
      </c>
      <c r="AJ29" s="16">
        <v>103</v>
      </c>
      <c r="AK29" s="16">
        <v>96</v>
      </c>
      <c r="AL29" s="16">
        <v>94</v>
      </c>
      <c r="AM29" s="16">
        <v>92</v>
      </c>
      <c r="AN29" s="16">
        <v>144</v>
      </c>
    </row>
    <row r="30" spans="2:40" x14ac:dyDescent="0.2">
      <c r="B30" s="48" t="s">
        <v>43</v>
      </c>
      <c r="C30" s="35" t="s">
        <v>44</v>
      </c>
      <c r="D30" s="16">
        <v>531</v>
      </c>
      <c r="E30" s="16">
        <v>595</v>
      </c>
      <c r="F30" s="16">
        <v>621</v>
      </c>
      <c r="G30" s="16">
        <v>675</v>
      </c>
      <c r="H30" s="16">
        <v>669</v>
      </c>
      <c r="I30" s="16">
        <v>399</v>
      </c>
      <c r="J30" s="16">
        <v>424</v>
      </c>
      <c r="K30" s="16">
        <v>447</v>
      </c>
      <c r="L30" s="16">
        <v>457</v>
      </c>
      <c r="M30" s="16">
        <v>462</v>
      </c>
      <c r="N30" s="16">
        <v>455</v>
      </c>
      <c r="O30" s="16">
        <v>431</v>
      </c>
      <c r="P30" s="16">
        <v>407</v>
      </c>
      <c r="Q30" s="16">
        <v>377</v>
      </c>
      <c r="R30" s="16">
        <v>396</v>
      </c>
      <c r="S30" s="16">
        <v>404</v>
      </c>
      <c r="T30" s="16">
        <v>388</v>
      </c>
      <c r="U30" s="16">
        <v>401</v>
      </c>
      <c r="V30" s="16">
        <v>178</v>
      </c>
      <c r="W30" s="16">
        <v>146</v>
      </c>
      <c r="X30" s="16">
        <v>129</v>
      </c>
      <c r="Y30" s="16">
        <v>128</v>
      </c>
      <c r="Z30" s="16">
        <v>117</v>
      </c>
      <c r="AA30" s="16">
        <v>123</v>
      </c>
      <c r="AB30" s="16">
        <v>242</v>
      </c>
      <c r="AC30" s="16">
        <v>228</v>
      </c>
      <c r="AD30" s="16">
        <v>252</v>
      </c>
      <c r="AE30" s="16">
        <v>260</v>
      </c>
      <c r="AF30" s="16">
        <v>268</v>
      </c>
      <c r="AG30" s="16">
        <v>270</v>
      </c>
      <c r="AH30" s="16">
        <v>144</v>
      </c>
      <c r="AI30" s="16">
        <v>147</v>
      </c>
      <c r="AJ30" s="16">
        <v>143</v>
      </c>
      <c r="AK30" s="16">
        <v>139</v>
      </c>
      <c r="AL30" s="16">
        <v>134</v>
      </c>
      <c r="AM30" s="16">
        <v>131</v>
      </c>
      <c r="AN30" s="16">
        <v>373</v>
      </c>
    </row>
    <row r="31" spans="2:40" x14ac:dyDescent="0.2">
      <c r="B31" s="48" t="s">
        <v>45</v>
      </c>
      <c r="C31" s="35" t="s">
        <v>46</v>
      </c>
      <c r="D31" s="16">
        <v>121</v>
      </c>
      <c r="E31" s="16">
        <v>147</v>
      </c>
      <c r="F31" s="16">
        <v>155</v>
      </c>
      <c r="G31" s="16">
        <v>187</v>
      </c>
      <c r="H31" s="16">
        <v>196</v>
      </c>
      <c r="I31" s="16">
        <v>189</v>
      </c>
      <c r="J31" s="16">
        <v>96</v>
      </c>
      <c r="K31" s="16">
        <v>106</v>
      </c>
      <c r="L31" s="16">
        <v>113</v>
      </c>
      <c r="M31" s="16">
        <v>119</v>
      </c>
      <c r="N31" s="16">
        <v>123</v>
      </c>
      <c r="O31" s="16">
        <v>117</v>
      </c>
      <c r="P31" s="16">
        <v>89</v>
      </c>
      <c r="Q31" s="16">
        <v>75</v>
      </c>
      <c r="R31" s="16">
        <v>99</v>
      </c>
      <c r="S31" s="16">
        <v>98</v>
      </c>
      <c r="T31" s="16">
        <v>97</v>
      </c>
      <c r="U31" s="16">
        <v>107</v>
      </c>
      <c r="V31" s="16">
        <v>38</v>
      </c>
      <c r="W31" s="16">
        <v>35</v>
      </c>
      <c r="X31" s="16">
        <v>34</v>
      </c>
      <c r="Y31" s="16">
        <v>39</v>
      </c>
      <c r="Z31" s="16">
        <v>35</v>
      </c>
      <c r="AA31" s="16">
        <v>35</v>
      </c>
      <c r="AB31" s="16">
        <v>48</v>
      </c>
      <c r="AC31" s="16">
        <v>44</v>
      </c>
      <c r="AD31" s="16">
        <v>49</v>
      </c>
      <c r="AE31" s="16">
        <v>53</v>
      </c>
      <c r="AF31" s="16">
        <v>56</v>
      </c>
      <c r="AG31" s="16">
        <v>61</v>
      </c>
      <c r="AH31" s="16">
        <v>26</v>
      </c>
      <c r="AI31" s="16">
        <v>32</v>
      </c>
      <c r="AJ31" s="16">
        <v>31</v>
      </c>
      <c r="AK31" s="16">
        <v>34</v>
      </c>
      <c r="AL31" s="16">
        <v>33</v>
      </c>
      <c r="AM31" s="16">
        <v>34</v>
      </c>
      <c r="AN31" s="16">
        <v>67</v>
      </c>
    </row>
    <row r="32" spans="2:40" x14ac:dyDescent="0.2">
      <c r="B32" s="48" t="s">
        <v>47</v>
      </c>
      <c r="C32" s="35" t="s">
        <v>48</v>
      </c>
      <c r="D32" s="16">
        <v>160</v>
      </c>
      <c r="E32" s="16">
        <v>187</v>
      </c>
      <c r="F32" s="16">
        <v>187</v>
      </c>
      <c r="G32" s="16">
        <v>224</v>
      </c>
      <c r="H32" s="16">
        <v>237</v>
      </c>
      <c r="I32" s="16">
        <v>162</v>
      </c>
      <c r="J32" s="16">
        <v>328</v>
      </c>
      <c r="K32" s="16">
        <v>333</v>
      </c>
      <c r="L32" s="16">
        <v>337</v>
      </c>
      <c r="M32" s="16">
        <v>336</v>
      </c>
      <c r="N32" s="16">
        <v>328</v>
      </c>
      <c r="O32" s="16">
        <v>312</v>
      </c>
      <c r="P32" s="16">
        <v>268</v>
      </c>
      <c r="Q32" s="16">
        <v>238</v>
      </c>
      <c r="R32" s="16">
        <v>277</v>
      </c>
      <c r="S32" s="16">
        <v>279</v>
      </c>
      <c r="T32" s="16">
        <v>280</v>
      </c>
      <c r="U32" s="16">
        <v>284</v>
      </c>
      <c r="V32" s="16">
        <v>99</v>
      </c>
      <c r="W32" s="16">
        <v>81</v>
      </c>
      <c r="X32" s="16">
        <v>78</v>
      </c>
      <c r="Y32" s="16">
        <v>83</v>
      </c>
      <c r="Z32" s="16">
        <v>77</v>
      </c>
      <c r="AA32" s="16">
        <v>87</v>
      </c>
      <c r="AB32" s="16">
        <v>185</v>
      </c>
      <c r="AC32" s="16">
        <v>181</v>
      </c>
      <c r="AD32" s="16">
        <v>203</v>
      </c>
      <c r="AE32" s="16">
        <v>204</v>
      </c>
      <c r="AF32" s="16">
        <v>204</v>
      </c>
      <c r="AG32" s="16">
        <v>201</v>
      </c>
      <c r="AH32" s="16">
        <v>101</v>
      </c>
      <c r="AI32" s="16">
        <v>95</v>
      </c>
      <c r="AJ32" s="16">
        <v>94</v>
      </c>
      <c r="AK32" s="16">
        <v>88</v>
      </c>
      <c r="AL32" s="16">
        <v>85</v>
      </c>
      <c r="AM32" s="16">
        <v>85</v>
      </c>
      <c r="AN32" s="16">
        <v>125</v>
      </c>
    </row>
    <row r="33" spans="2:40" x14ac:dyDescent="0.2">
      <c r="B33" s="48" t="s">
        <v>49</v>
      </c>
      <c r="C33" s="35" t="s">
        <v>50</v>
      </c>
      <c r="D33" s="16">
        <v>99</v>
      </c>
      <c r="E33" s="16">
        <v>109</v>
      </c>
      <c r="F33" s="16">
        <v>119</v>
      </c>
      <c r="G33" s="16">
        <v>125</v>
      </c>
      <c r="H33" s="16">
        <v>115</v>
      </c>
      <c r="I33" s="16">
        <v>30</v>
      </c>
      <c r="J33" s="16">
        <v>0</v>
      </c>
      <c r="K33" s="16">
        <v>6</v>
      </c>
      <c r="L33" s="16">
        <v>4</v>
      </c>
      <c r="M33" s="16">
        <v>3</v>
      </c>
      <c r="N33" s="16">
        <v>3</v>
      </c>
      <c r="O33" s="16">
        <v>1</v>
      </c>
      <c r="P33" s="16">
        <v>20</v>
      </c>
      <c r="Q33" s="16">
        <v>23</v>
      </c>
      <c r="R33" s="16">
        <v>8</v>
      </c>
      <c r="S33" s="16">
        <v>9</v>
      </c>
      <c r="T33" s="16">
        <v>4</v>
      </c>
      <c r="U33" s="16">
        <v>5</v>
      </c>
      <c r="V33" s="16">
        <v>12</v>
      </c>
      <c r="W33" s="16">
        <v>12</v>
      </c>
      <c r="X33" s="16">
        <v>8</v>
      </c>
      <c r="Y33" s="16">
        <v>2</v>
      </c>
      <c r="Z33" s="16">
        <v>0</v>
      </c>
      <c r="AA33" s="16">
        <v>0</v>
      </c>
      <c r="AB33" s="16">
        <v>1</v>
      </c>
      <c r="AC33" s="16">
        <v>3</v>
      </c>
      <c r="AD33" s="16">
        <v>0</v>
      </c>
      <c r="AE33" s="16">
        <v>1</v>
      </c>
      <c r="AF33" s="16">
        <v>3</v>
      </c>
      <c r="AG33" s="16">
        <v>3</v>
      </c>
      <c r="AH33" s="16">
        <v>7</v>
      </c>
      <c r="AI33" s="16">
        <v>7</v>
      </c>
      <c r="AJ33" s="16">
        <v>9</v>
      </c>
      <c r="AK33" s="16">
        <v>9</v>
      </c>
      <c r="AL33" s="16">
        <v>7</v>
      </c>
      <c r="AM33" s="16">
        <v>5</v>
      </c>
      <c r="AN33" s="16">
        <v>77</v>
      </c>
    </row>
    <row r="34" spans="2:40" x14ac:dyDescent="0.2">
      <c r="B34" s="48" t="s">
        <v>51</v>
      </c>
      <c r="C34" s="35" t="s">
        <v>52</v>
      </c>
      <c r="D34" s="16">
        <v>151</v>
      </c>
      <c r="E34" s="16">
        <v>152</v>
      </c>
      <c r="F34" s="16">
        <v>160</v>
      </c>
      <c r="G34" s="16">
        <v>139</v>
      </c>
      <c r="H34" s="16">
        <v>121</v>
      </c>
      <c r="I34" s="16">
        <v>18</v>
      </c>
      <c r="J34" s="16">
        <v>0</v>
      </c>
      <c r="K34" s="16">
        <v>2</v>
      </c>
      <c r="L34" s="16">
        <v>3</v>
      </c>
      <c r="M34" s="16">
        <v>4</v>
      </c>
      <c r="N34" s="16">
        <v>1</v>
      </c>
      <c r="O34" s="16">
        <v>1</v>
      </c>
      <c r="P34" s="16">
        <v>30</v>
      </c>
      <c r="Q34" s="16">
        <v>41</v>
      </c>
      <c r="R34" s="16">
        <v>12</v>
      </c>
      <c r="S34" s="16">
        <v>18</v>
      </c>
      <c r="T34" s="16">
        <v>7</v>
      </c>
      <c r="U34" s="16">
        <v>5</v>
      </c>
      <c r="V34" s="16">
        <v>29</v>
      </c>
      <c r="W34" s="16">
        <v>18</v>
      </c>
      <c r="X34" s="16">
        <v>9</v>
      </c>
      <c r="Y34" s="16">
        <v>4</v>
      </c>
      <c r="Z34" s="16">
        <v>5</v>
      </c>
      <c r="AA34" s="16">
        <v>1</v>
      </c>
      <c r="AB34" s="16">
        <v>8</v>
      </c>
      <c r="AC34" s="16">
        <v>0</v>
      </c>
      <c r="AD34" s="16">
        <v>0</v>
      </c>
      <c r="AE34" s="16">
        <v>2</v>
      </c>
      <c r="AF34" s="16">
        <v>5</v>
      </c>
      <c r="AG34" s="16">
        <v>5</v>
      </c>
      <c r="AH34" s="16">
        <v>10</v>
      </c>
      <c r="AI34" s="16">
        <v>13</v>
      </c>
      <c r="AJ34" s="16">
        <v>9</v>
      </c>
      <c r="AK34" s="16">
        <v>8</v>
      </c>
      <c r="AL34" s="16">
        <v>9</v>
      </c>
      <c r="AM34" s="16">
        <v>7</v>
      </c>
      <c r="AN34" s="16">
        <v>103</v>
      </c>
    </row>
    <row r="35" spans="2:40" x14ac:dyDescent="0.2">
      <c r="B35" s="49" t="s">
        <v>43</v>
      </c>
      <c r="C35" s="40" t="s">
        <v>44</v>
      </c>
      <c r="D35" s="18">
        <v>531</v>
      </c>
      <c r="E35" s="18">
        <v>595</v>
      </c>
      <c r="F35" s="18">
        <v>621</v>
      </c>
      <c r="G35" s="18">
        <v>675</v>
      </c>
      <c r="H35" s="18">
        <v>669</v>
      </c>
      <c r="I35" s="18">
        <v>399</v>
      </c>
      <c r="J35" s="18">
        <v>424</v>
      </c>
      <c r="K35" s="18">
        <v>447</v>
      </c>
      <c r="L35" s="18">
        <v>457</v>
      </c>
      <c r="M35" s="18">
        <v>462</v>
      </c>
      <c r="N35" s="18">
        <v>455</v>
      </c>
      <c r="O35" s="18">
        <v>431</v>
      </c>
      <c r="P35" s="18">
        <v>407</v>
      </c>
      <c r="Q35" s="18">
        <v>377</v>
      </c>
      <c r="R35" s="18">
        <v>396</v>
      </c>
      <c r="S35" s="18">
        <v>404</v>
      </c>
      <c r="T35" s="18">
        <v>388</v>
      </c>
      <c r="U35" s="18">
        <v>401</v>
      </c>
      <c r="V35" s="18">
        <v>178</v>
      </c>
      <c r="W35" s="18">
        <v>146</v>
      </c>
      <c r="X35" s="18">
        <v>129</v>
      </c>
      <c r="Y35" s="18">
        <v>128</v>
      </c>
      <c r="Z35" s="18">
        <v>117</v>
      </c>
      <c r="AA35" s="18">
        <v>123</v>
      </c>
      <c r="AB35" s="18">
        <v>242</v>
      </c>
      <c r="AC35" s="18">
        <v>228</v>
      </c>
      <c r="AD35" s="18">
        <v>252</v>
      </c>
      <c r="AE35" s="18">
        <v>260</v>
      </c>
      <c r="AF35" s="18">
        <v>268</v>
      </c>
      <c r="AG35" s="18">
        <v>270</v>
      </c>
      <c r="AH35" s="18">
        <v>144</v>
      </c>
      <c r="AI35" s="18">
        <v>147</v>
      </c>
      <c r="AJ35" s="18">
        <v>143</v>
      </c>
      <c r="AK35" s="18">
        <v>139</v>
      </c>
      <c r="AL35" s="18">
        <v>134</v>
      </c>
      <c r="AM35" s="18">
        <v>131</v>
      </c>
      <c r="AN35" s="18">
        <v>373</v>
      </c>
    </row>
    <row r="36" spans="2:40" x14ac:dyDescent="0.2">
      <c r="B36" s="48" t="s">
        <v>53</v>
      </c>
      <c r="C36" s="35" t="s">
        <v>54</v>
      </c>
      <c r="D36" s="16">
        <v>4</v>
      </c>
      <c r="E36" s="16">
        <v>5</v>
      </c>
      <c r="F36" s="16">
        <v>7</v>
      </c>
      <c r="G36" s="16">
        <v>6</v>
      </c>
      <c r="H36" s="16">
        <v>5</v>
      </c>
      <c r="I36" s="16">
        <v>5</v>
      </c>
      <c r="J36" s="16">
        <v>5</v>
      </c>
      <c r="K36" s="16">
        <v>7</v>
      </c>
      <c r="L36" s="16">
        <v>3</v>
      </c>
      <c r="M36" s="16">
        <v>10</v>
      </c>
      <c r="N36" s="16">
        <v>8</v>
      </c>
      <c r="O36" s="16">
        <v>1</v>
      </c>
      <c r="P36" s="16">
        <v>2</v>
      </c>
      <c r="Q36" s="16">
        <v>3</v>
      </c>
      <c r="R36" s="16">
        <v>3</v>
      </c>
      <c r="S36" s="16">
        <v>3</v>
      </c>
      <c r="T36" s="16">
        <v>2</v>
      </c>
      <c r="U36" s="16">
        <v>8</v>
      </c>
      <c r="V36" s="16">
        <v>2</v>
      </c>
      <c r="W36" s="16">
        <v>1</v>
      </c>
      <c r="X36" s="16">
        <v>1</v>
      </c>
      <c r="Y36" s="16">
        <v>1</v>
      </c>
      <c r="Z36" s="16">
        <v>1</v>
      </c>
      <c r="AA36" s="16">
        <v>2</v>
      </c>
      <c r="AB36" s="16">
        <v>1</v>
      </c>
      <c r="AC36" s="16">
        <v>1</v>
      </c>
      <c r="AD36" s="16">
        <v>2</v>
      </c>
      <c r="AE36" s="16">
        <v>2</v>
      </c>
      <c r="AF36" s="16">
        <v>0</v>
      </c>
      <c r="AG36" s="16">
        <v>2</v>
      </c>
      <c r="AH36" s="16">
        <v>0</v>
      </c>
      <c r="AI36" s="16">
        <v>0</v>
      </c>
      <c r="AJ36" s="16">
        <v>1</v>
      </c>
      <c r="AK36" s="16">
        <v>2</v>
      </c>
      <c r="AL36" s="16">
        <v>2</v>
      </c>
      <c r="AM36" s="16">
        <v>1</v>
      </c>
      <c r="AN36" s="16">
        <v>1</v>
      </c>
    </row>
    <row r="37" spans="2:40" x14ac:dyDescent="0.2">
      <c r="B37" s="48" t="s">
        <v>55</v>
      </c>
      <c r="C37" s="35" t="s">
        <v>56</v>
      </c>
      <c r="D37" s="16">
        <v>12</v>
      </c>
      <c r="E37" s="16">
        <v>12</v>
      </c>
      <c r="F37" s="16">
        <v>13</v>
      </c>
      <c r="G37" s="16">
        <v>15</v>
      </c>
      <c r="H37" s="16">
        <v>16</v>
      </c>
      <c r="I37" s="16">
        <v>11</v>
      </c>
      <c r="J37" s="16">
        <v>10</v>
      </c>
      <c r="K37" s="16">
        <v>9</v>
      </c>
      <c r="L37" s="16">
        <v>3</v>
      </c>
      <c r="M37" s="16">
        <v>12</v>
      </c>
      <c r="N37" s="16">
        <v>12</v>
      </c>
      <c r="O37" s="16">
        <v>5</v>
      </c>
      <c r="P37" s="16">
        <v>7</v>
      </c>
      <c r="Q37" s="16">
        <v>5</v>
      </c>
      <c r="R37" s="16">
        <v>7</v>
      </c>
      <c r="S37" s="16">
        <v>7</v>
      </c>
      <c r="T37" s="16">
        <v>7</v>
      </c>
      <c r="U37" s="16">
        <v>12</v>
      </c>
      <c r="V37" s="16">
        <v>3</v>
      </c>
      <c r="W37" s="16">
        <v>0</v>
      </c>
      <c r="X37" s="16">
        <v>1</v>
      </c>
      <c r="Y37" s="16">
        <v>3</v>
      </c>
      <c r="Z37" s="16">
        <v>4</v>
      </c>
      <c r="AA37" s="16">
        <v>6</v>
      </c>
      <c r="AB37" s="16">
        <v>9</v>
      </c>
      <c r="AC37" s="16">
        <v>8</v>
      </c>
      <c r="AD37" s="16">
        <v>7</v>
      </c>
      <c r="AE37" s="16">
        <v>7</v>
      </c>
      <c r="AF37" s="16">
        <v>1</v>
      </c>
      <c r="AG37" s="16">
        <v>4</v>
      </c>
      <c r="AH37" s="16">
        <v>7</v>
      </c>
      <c r="AI37" s="16">
        <v>7</v>
      </c>
      <c r="AJ37" s="16">
        <v>7</v>
      </c>
      <c r="AK37" s="16">
        <v>6</v>
      </c>
      <c r="AL37" s="16">
        <v>6</v>
      </c>
      <c r="AM37" s="16">
        <v>4</v>
      </c>
      <c r="AN37" s="16">
        <v>5</v>
      </c>
    </row>
    <row r="38" spans="2:40" x14ac:dyDescent="0.2">
      <c r="B38" s="48" t="s">
        <v>57</v>
      </c>
      <c r="C38" s="35" t="s">
        <v>58</v>
      </c>
      <c r="D38" s="16">
        <f>SUM(D36:D37)</f>
        <v>16</v>
      </c>
      <c r="E38" s="16">
        <f t="shared" ref="E38:G38" si="5">SUM(E36:E37)</f>
        <v>17</v>
      </c>
      <c r="F38" s="16">
        <f>SUM(F36:F37)</f>
        <v>20</v>
      </c>
      <c r="G38" s="16">
        <f t="shared" si="5"/>
        <v>21</v>
      </c>
      <c r="H38" s="16">
        <v>21</v>
      </c>
      <c r="I38" s="16">
        <v>16</v>
      </c>
      <c r="J38" s="16">
        <f>SUM(J36:J37)</f>
        <v>15</v>
      </c>
      <c r="K38" s="16">
        <f>SUM(K36:K37)</f>
        <v>16</v>
      </c>
      <c r="L38" s="16">
        <f>SUM(L36:L37)</f>
        <v>6</v>
      </c>
      <c r="M38" s="16">
        <f>SUM(M36:M37)</f>
        <v>22</v>
      </c>
      <c r="N38" s="16">
        <v>20</v>
      </c>
      <c r="O38" s="16">
        <v>6</v>
      </c>
      <c r="P38" s="16">
        <f>SUM(P36:P37)</f>
        <v>9</v>
      </c>
      <c r="Q38" s="16">
        <f>SUM(Q36:Q37)</f>
        <v>8</v>
      </c>
      <c r="R38" s="16">
        <f>SUM(R36:R37)</f>
        <v>10</v>
      </c>
      <c r="S38" s="16">
        <f>SUM(S36:S37)</f>
        <v>10</v>
      </c>
      <c r="T38" s="16">
        <v>9</v>
      </c>
      <c r="U38" s="16">
        <v>20</v>
      </c>
      <c r="V38" s="16">
        <f>SUM(V36:V37)</f>
        <v>5</v>
      </c>
      <c r="W38" s="16">
        <f>SUM(W36:W37)</f>
        <v>1</v>
      </c>
      <c r="X38" s="16">
        <f>SUM(X36:X37)</f>
        <v>2</v>
      </c>
      <c r="Y38" s="16">
        <f>SUM(Y36:Y37)</f>
        <v>4</v>
      </c>
      <c r="Z38" s="16">
        <v>5</v>
      </c>
      <c r="AA38" s="16">
        <v>8</v>
      </c>
      <c r="AB38" s="16">
        <f>SUM(AB36:AB37)</f>
        <v>10</v>
      </c>
      <c r="AC38" s="16">
        <f>SUM(AC36:AC37)</f>
        <v>9</v>
      </c>
      <c r="AD38" s="16">
        <f>SUM(AD36:AD37)</f>
        <v>9</v>
      </c>
      <c r="AE38" s="16">
        <f>SUM(AE36:AE37)</f>
        <v>9</v>
      </c>
      <c r="AF38" s="16">
        <v>1</v>
      </c>
      <c r="AG38" s="16">
        <v>6</v>
      </c>
      <c r="AH38" s="16">
        <f>SUM(AH36:AH37)</f>
        <v>7</v>
      </c>
      <c r="AI38" s="16">
        <f>SUM(AI36:AI37)</f>
        <v>7</v>
      </c>
      <c r="AJ38" s="16">
        <f>SUM(AJ36:AJ37)</f>
        <v>8</v>
      </c>
      <c r="AK38" s="16">
        <f>SUM(AK36:AK37)</f>
        <v>8</v>
      </c>
      <c r="AL38" s="16">
        <v>8</v>
      </c>
      <c r="AM38" s="16">
        <v>5</v>
      </c>
      <c r="AN38" s="16">
        <v>6</v>
      </c>
    </row>
    <row r="39" spans="2:40" x14ac:dyDescent="0.2">
      <c r="B39" s="48" t="s">
        <v>59</v>
      </c>
      <c r="C39" s="35" t="s">
        <v>60</v>
      </c>
      <c r="D39" s="16">
        <v>15</v>
      </c>
      <c r="E39" s="16">
        <v>39</v>
      </c>
      <c r="F39" s="16">
        <v>41</v>
      </c>
      <c r="G39" s="16">
        <v>38</v>
      </c>
      <c r="H39" s="16">
        <v>43</v>
      </c>
      <c r="I39" s="16">
        <v>34</v>
      </c>
      <c r="J39" s="16">
        <v>7</v>
      </c>
      <c r="K39" s="16">
        <v>13</v>
      </c>
      <c r="L39" s="16">
        <v>18</v>
      </c>
      <c r="M39" s="16">
        <v>14</v>
      </c>
      <c r="N39" s="16">
        <v>19</v>
      </c>
      <c r="O39" s="16">
        <v>3</v>
      </c>
      <c r="P39" s="16">
        <v>11</v>
      </c>
      <c r="Q39" s="16">
        <v>10</v>
      </c>
      <c r="R39" s="16">
        <v>11</v>
      </c>
      <c r="S39" s="16">
        <v>11</v>
      </c>
      <c r="T39" s="16">
        <v>12</v>
      </c>
      <c r="U39" s="16">
        <v>19</v>
      </c>
      <c r="V39" s="16">
        <v>2</v>
      </c>
      <c r="W39" s="16">
        <v>3</v>
      </c>
      <c r="X39" s="16">
        <v>4</v>
      </c>
      <c r="Y39" s="16">
        <v>4</v>
      </c>
      <c r="Z39" s="16">
        <v>4</v>
      </c>
      <c r="AA39" s="16">
        <v>12</v>
      </c>
      <c r="AB39" s="16">
        <v>5</v>
      </c>
      <c r="AC39" s="16">
        <v>4</v>
      </c>
      <c r="AD39" s="16">
        <v>5</v>
      </c>
      <c r="AE39" s="16">
        <v>8</v>
      </c>
      <c r="AF39" s="16">
        <v>2</v>
      </c>
      <c r="AG39" s="16">
        <v>4</v>
      </c>
      <c r="AH39" s="16">
        <v>4</v>
      </c>
      <c r="AI39" s="16">
        <v>8</v>
      </c>
      <c r="AJ39" s="16">
        <v>9</v>
      </c>
      <c r="AK39" s="16">
        <v>9</v>
      </c>
      <c r="AL39" s="16">
        <v>7</v>
      </c>
      <c r="AM39" s="16">
        <v>5</v>
      </c>
      <c r="AN39" s="16">
        <v>3</v>
      </c>
    </row>
    <row r="40" spans="2:40" x14ac:dyDescent="0.2">
      <c r="B40" s="48" t="s">
        <v>61</v>
      </c>
      <c r="C40" s="35" t="s">
        <v>62</v>
      </c>
      <c r="D40" s="16">
        <v>29</v>
      </c>
      <c r="E40" s="16">
        <v>52</v>
      </c>
      <c r="F40" s="16">
        <v>52</v>
      </c>
      <c r="G40" s="16">
        <v>55</v>
      </c>
      <c r="H40" s="16">
        <v>56</v>
      </c>
      <c r="I40" s="16">
        <v>39</v>
      </c>
      <c r="J40" s="16">
        <v>16</v>
      </c>
      <c r="K40" s="16">
        <v>27</v>
      </c>
      <c r="L40" s="16">
        <v>33</v>
      </c>
      <c r="M40" s="16">
        <v>27</v>
      </c>
      <c r="N40" s="16">
        <v>31</v>
      </c>
      <c r="O40" s="16">
        <v>16</v>
      </c>
      <c r="P40" s="16">
        <v>18</v>
      </c>
      <c r="Q40" s="16">
        <v>20</v>
      </c>
      <c r="R40" s="16">
        <v>21</v>
      </c>
      <c r="S40" s="16">
        <v>20</v>
      </c>
      <c r="T40" s="16">
        <v>20</v>
      </c>
      <c r="U40" s="16">
        <v>26</v>
      </c>
      <c r="V40" s="16">
        <v>11</v>
      </c>
      <c r="W40" s="16">
        <v>8</v>
      </c>
      <c r="X40" s="16">
        <v>6</v>
      </c>
      <c r="Y40" s="16">
        <v>5</v>
      </c>
      <c r="Z40" s="16">
        <v>4</v>
      </c>
      <c r="AA40" s="16">
        <v>20</v>
      </c>
      <c r="AB40" s="16">
        <v>26</v>
      </c>
      <c r="AC40" s="16">
        <v>26</v>
      </c>
      <c r="AD40" s="16">
        <v>27</v>
      </c>
      <c r="AE40" s="16">
        <v>28</v>
      </c>
      <c r="AF40" s="16">
        <v>5</v>
      </c>
      <c r="AG40" s="16">
        <v>11</v>
      </c>
      <c r="AH40" s="16">
        <v>17</v>
      </c>
      <c r="AI40" s="16">
        <v>15</v>
      </c>
      <c r="AJ40" s="16">
        <v>13</v>
      </c>
      <c r="AK40" s="16">
        <v>12</v>
      </c>
      <c r="AL40" s="16">
        <v>12</v>
      </c>
      <c r="AM40" s="16">
        <v>5</v>
      </c>
      <c r="AN40" s="16">
        <v>11</v>
      </c>
    </row>
    <row r="41" spans="2:40" x14ac:dyDescent="0.2">
      <c r="B41" s="48" t="s">
        <v>63</v>
      </c>
      <c r="C41" s="35" t="s">
        <v>64</v>
      </c>
      <c r="D41" s="16">
        <f>SUM(D39:D40)</f>
        <v>44</v>
      </c>
      <c r="E41" s="16">
        <f t="shared" ref="E41:G41" si="6">SUM(E39:E40)</f>
        <v>91</v>
      </c>
      <c r="F41" s="16">
        <f>SUM(F39:F40)</f>
        <v>93</v>
      </c>
      <c r="G41" s="16">
        <f t="shared" si="6"/>
        <v>93</v>
      </c>
      <c r="H41" s="16">
        <v>99</v>
      </c>
      <c r="I41" s="16">
        <v>73</v>
      </c>
      <c r="J41" s="16">
        <f>SUM(J39:J40)</f>
        <v>23</v>
      </c>
      <c r="K41" s="16">
        <f>SUM(K39:K40)</f>
        <v>40</v>
      </c>
      <c r="L41" s="16">
        <f>SUM(L39:L40)</f>
        <v>51</v>
      </c>
      <c r="M41" s="16">
        <f>SUM(M39:M40)</f>
        <v>41</v>
      </c>
      <c r="N41" s="16">
        <v>50</v>
      </c>
      <c r="O41" s="16">
        <v>19</v>
      </c>
      <c r="P41" s="16">
        <f>SUM(P39:P40)</f>
        <v>29</v>
      </c>
      <c r="Q41" s="16">
        <f>SUM(Q39:Q40)</f>
        <v>30</v>
      </c>
      <c r="R41" s="16">
        <f>SUM(R39:R40)</f>
        <v>32</v>
      </c>
      <c r="S41" s="16">
        <f>SUM(S39:S40)</f>
        <v>31</v>
      </c>
      <c r="T41" s="16">
        <v>32</v>
      </c>
      <c r="U41" s="16">
        <v>45</v>
      </c>
      <c r="V41" s="16">
        <f>SUM(V39:V40)</f>
        <v>13</v>
      </c>
      <c r="W41" s="16">
        <f>SUM(W39:W40)</f>
        <v>11</v>
      </c>
      <c r="X41" s="16">
        <f>SUM(X39:X40)</f>
        <v>10</v>
      </c>
      <c r="Y41" s="16">
        <f>SUM(Y39:Y40)</f>
        <v>9</v>
      </c>
      <c r="Z41" s="16">
        <v>8</v>
      </c>
      <c r="AA41" s="16">
        <v>32</v>
      </c>
      <c r="AB41" s="16">
        <f>SUM(AB39:AB40)</f>
        <v>31</v>
      </c>
      <c r="AC41" s="16">
        <f>SUM(AC39:AC40)</f>
        <v>30</v>
      </c>
      <c r="AD41" s="16">
        <f>SUM(AD39:AD40)</f>
        <v>32</v>
      </c>
      <c r="AE41" s="16">
        <f>SUM(AE39:AE40)</f>
        <v>36</v>
      </c>
      <c r="AF41" s="16">
        <v>7</v>
      </c>
      <c r="AG41" s="16">
        <v>15</v>
      </c>
      <c r="AH41" s="16">
        <f>SUM(AH39:AH40)</f>
        <v>21</v>
      </c>
      <c r="AI41" s="16">
        <f>SUM(AI39:AI40)</f>
        <v>23</v>
      </c>
      <c r="AJ41" s="16">
        <f>SUM(AJ39:AJ40)</f>
        <v>22</v>
      </c>
      <c r="AK41" s="16">
        <f>SUM(AK39:AK40)</f>
        <v>21</v>
      </c>
      <c r="AL41" s="16">
        <v>19</v>
      </c>
      <c r="AM41" s="16">
        <v>10</v>
      </c>
      <c r="AN41" s="16">
        <v>14</v>
      </c>
    </row>
    <row r="42" spans="2:40" x14ac:dyDescent="0.2">
      <c r="B42" s="48" t="s">
        <v>65</v>
      </c>
      <c r="C42" s="35" t="s">
        <v>66</v>
      </c>
      <c r="D42" s="16">
        <v>99</v>
      </c>
      <c r="E42" s="16">
        <v>94</v>
      </c>
      <c r="F42" s="16">
        <v>104</v>
      </c>
      <c r="G42" s="16">
        <v>115</v>
      </c>
      <c r="H42" s="16">
        <v>106</v>
      </c>
      <c r="I42" s="16">
        <v>89</v>
      </c>
      <c r="J42" s="16">
        <v>1</v>
      </c>
      <c r="K42" s="16">
        <v>1</v>
      </c>
      <c r="L42" s="16">
        <v>1</v>
      </c>
      <c r="M42" s="16">
        <v>1</v>
      </c>
      <c r="N42" s="16">
        <v>1</v>
      </c>
      <c r="O42" s="16">
        <v>1</v>
      </c>
      <c r="P42" s="16">
        <v>17</v>
      </c>
      <c r="Q42" s="16">
        <v>16</v>
      </c>
      <c r="R42" s="16">
        <v>14</v>
      </c>
      <c r="S42" s="16">
        <v>14</v>
      </c>
      <c r="T42" s="16">
        <v>15</v>
      </c>
      <c r="U42" s="16">
        <v>1</v>
      </c>
      <c r="V42" s="16">
        <v>11</v>
      </c>
      <c r="W42" s="16">
        <v>8</v>
      </c>
      <c r="X42" s="16">
        <v>7</v>
      </c>
      <c r="Y42" s="16">
        <v>7</v>
      </c>
      <c r="Z42" s="16">
        <v>6</v>
      </c>
      <c r="AA42" s="16">
        <v>1</v>
      </c>
      <c r="AB42" s="16">
        <v>2</v>
      </c>
      <c r="AC42" s="16">
        <v>1</v>
      </c>
      <c r="AD42" s="16">
        <v>1</v>
      </c>
      <c r="AE42" s="16">
        <v>2</v>
      </c>
      <c r="AF42" s="16">
        <v>9</v>
      </c>
      <c r="AG42" s="16">
        <v>1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56</v>
      </c>
    </row>
    <row r="43" spans="2:40" x14ac:dyDescent="0.2">
      <c r="B43" s="48" t="s">
        <v>67</v>
      </c>
      <c r="C43" s="35" t="s">
        <v>68</v>
      </c>
      <c r="D43" s="16">
        <v>161</v>
      </c>
      <c r="E43" s="16">
        <v>164</v>
      </c>
      <c r="F43" s="16">
        <v>159</v>
      </c>
      <c r="G43" s="16">
        <v>163</v>
      </c>
      <c r="H43" s="16">
        <v>162</v>
      </c>
      <c r="I43" s="16">
        <v>79</v>
      </c>
      <c r="J43" s="16">
        <v>6</v>
      </c>
      <c r="K43" s="16">
        <v>7</v>
      </c>
      <c r="L43" s="16">
        <v>7</v>
      </c>
      <c r="M43" s="16">
        <v>6</v>
      </c>
      <c r="N43" s="16">
        <v>3</v>
      </c>
      <c r="O43" s="16">
        <v>6</v>
      </c>
      <c r="P43" s="16">
        <v>44</v>
      </c>
      <c r="Q43" s="16">
        <v>40</v>
      </c>
      <c r="R43" s="16">
        <v>43</v>
      </c>
      <c r="S43" s="16">
        <v>43</v>
      </c>
      <c r="T43" s="16">
        <v>44</v>
      </c>
      <c r="U43" s="16">
        <v>44</v>
      </c>
      <c r="V43" s="16">
        <v>27</v>
      </c>
      <c r="W43" s="16">
        <v>19</v>
      </c>
      <c r="X43" s="16">
        <v>21</v>
      </c>
      <c r="Y43" s="16">
        <v>19</v>
      </c>
      <c r="Z43" s="16">
        <v>15</v>
      </c>
      <c r="AA43" s="16">
        <v>27</v>
      </c>
      <c r="AB43" s="16">
        <v>30</v>
      </c>
      <c r="AC43" s="16">
        <v>27</v>
      </c>
      <c r="AD43" s="16">
        <v>35</v>
      </c>
      <c r="AE43" s="16">
        <v>37</v>
      </c>
      <c r="AF43" s="16">
        <v>29</v>
      </c>
      <c r="AG43" s="16">
        <v>19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123</v>
      </c>
    </row>
    <row r="44" spans="2:40" x14ac:dyDescent="0.2">
      <c r="B44" s="48" t="s">
        <v>69</v>
      </c>
      <c r="C44" s="35" t="s">
        <v>70</v>
      </c>
      <c r="D44" s="16">
        <f>SUM(D42:D43)</f>
        <v>260</v>
      </c>
      <c r="E44" s="16">
        <f t="shared" ref="E44:G44" si="7">SUM(E42:E43)</f>
        <v>258</v>
      </c>
      <c r="F44" s="16">
        <f>SUM(F42:F43)</f>
        <v>263</v>
      </c>
      <c r="G44" s="16">
        <f t="shared" si="7"/>
        <v>278</v>
      </c>
      <c r="H44" s="16">
        <v>268</v>
      </c>
      <c r="I44" s="16">
        <v>168</v>
      </c>
      <c r="J44" s="16">
        <f>SUM(J42:J43)</f>
        <v>7</v>
      </c>
      <c r="K44" s="16">
        <f>SUM(K42:K43)</f>
        <v>8</v>
      </c>
      <c r="L44" s="16">
        <f>SUM(L42:L43)</f>
        <v>8</v>
      </c>
      <c r="M44" s="16">
        <f>SUM(M42:M43)</f>
        <v>7</v>
      </c>
      <c r="N44" s="16">
        <v>4</v>
      </c>
      <c r="O44" s="16">
        <v>7</v>
      </c>
      <c r="P44" s="16">
        <f>SUM(P42:P43)</f>
        <v>61</v>
      </c>
      <c r="Q44" s="16">
        <f>SUM(Q42:Q43)</f>
        <v>56</v>
      </c>
      <c r="R44" s="16">
        <f>SUM(R42:R43)</f>
        <v>57</v>
      </c>
      <c r="S44" s="16">
        <f>SUM(S42:S43)</f>
        <v>57</v>
      </c>
      <c r="T44" s="16">
        <v>59</v>
      </c>
      <c r="U44" s="16">
        <v>45</v>
      </c>
      <c r="V44" s="16">
        <f>SUM(V42:V43)</f>
        <v>38</v>
      </c>
      <c r="W44" s="16">
        <f>SUM(W42:W43)</f>
        <v>27</v>
      </c>
      <c r="X44" s="16">
        <f>SUM(X42:X43)</f>
        <v>28</v>
      </c>
      <c r="Y44" s="16">
        <f>SUM(Y42:Y43)</f>
        <v>26</v>
      </c>
      <c r="Z44" s="16">
        <v>21</v>
      </c>
      <c r="AA44" s="16">
        <v>28</v>
      </c>
      <c r="AB44" s="16">
        <f>SUM(AB42:AB43)</f>
        <v>32</v>
      </c>
      <c r="AC44" s="16">
        <f>SUM(AC42:AC43)</f>
        <v>28</v>
      </c>
      <c r="AD44" s="16">
        <f>SUM(AD42:AD43)</f>
        <v>36</v>
      </c>
      <c r="AE44" s="16">
        <f>SUM(AE42:AE43)</f>
        <v>39</v>
      </c>
      <c r="AF44" s="16">
        <v>38</v>
      </c>
      <c r="AG44" s="16">
        <v>21</v>
      </c>
      <c r="AH44" s="16">
        <f>SUM(AH42:AH43)</f>
        <v>0</v>
      </c>
      <c r="AI44" s="16">
        <f>SUM(AI42:AI43)</f>
        <v>0</v>
      </c>
      <c r="AJ44" s="16">
        <f>SUM(AJ42:AJ43)</f>
        <v>0</v>
      </c>
      <c r="AK44" s="16">
        <f>SUM(AK42:AK43)</f>
        <v>0</v>
      </c>
      <c r="AL44" s="16">
        <v>0</v>
      </c>
      <c r="AM44" s="16">
        <v>0</v>
      </c>
      <c r="AN44" s="16">
        <v>179</v>
      </c>
    </row>
    <row r="45" spans="2:40" x14ac:dyDescent="0.2">
      <c r="B45" s="48" t="s">
        <v>71</v>
      </c>
      <c r="C45" s="35" t="s">
        <v>72</v>
      </c>
      <c r="D45" s="16">
        <v>75</v>
      </c>
      <c r="E45" s="16">
        <v>88</v>
      </c>
      <c r="F45" s="16">
        <v>95</v>
      </c>
      <c r="G45" s="16">
        <v>101</v>
      </c>
      <c r="H45" s="16">
        <v>109</v>
      </c>
      <c r="I45" s="16">
        <v>57</v>
      </c>
      <c r="J45" s="16">
        <v>61</v>
      </c>
      <c r="K45" s="16">
        <v>68</v>
      </c>
      <c r="L45" s="16">
        <v>72</v>
      </c>
      <c r="M45" s="16">
        <v>74</v>
      </c>
      <c r="N45" s="16">
        <v>74</v>
      </c>
      <c r="O45" s="16">
        <v>61</v>
      </c>
      <c r="P45" s="16">
        <v>37</v>
      </c>
      <c r="Q45" s="16">
        <v>53</v>
      </c>
      <c r="R45" s="16">
        <v>67</v>
      </c>
      <c r="S45" s="16">
        <v>67</v>
      </c>
      <c r="T45" s="16">
        <v>64</v>
      </c>
      <c r="U45" s="16">
        <v>74</v>
      </c>
      <c r="V45" s="16">
        <v>28</v>
      </c>
      <c r="W45" s="16">
        <v>27</v>
      </c>
      <c r="X45" s="16">
        <v>24</v>
      </c>
      <c r="Y45" s="16">
        <v>23</v>
      </c>
      <c r="Z45" s="16">
        <v>20</v>
      </c>
      <c r="AA45" s="16">
        <v>71</v>
      </c>
      <c r="AB45" s="16">
        <v>15</v>
      </c>
      <c r="AC45" s="16">
        <v>13</v>
      </c>
      <c r="AD45" s="16">
        <v>17</v>
      </c>
      <c r="AE45" s="16">
        <v>18</v>
      </c>
      <c r="AF45" s="16">
        <v>23</v>
      </c>
      <c r="AG45" s="16">
        <v>24</v>
      </c>
      <c r="AH45" s="16">
        <v>5</v>
      </c>
      <c r="AI45" s="16">
        <v>10</v>
      </c>
      <c r="AJ45" s="16">
        <v>7</v>
      </c>
      <c r="AK45" s="16">
        <v>7</v>
      </c>
      <c r="AL45" s="16">
        <v>8</v>
      </c>
      <c r="AM45" s="16">
        <v>17</v>
      </c>
      <c r="AN45" s="16">
        <v>71</v>
      </c>
    </row>
    <row r="46" spans="2:40" x14ac:dyDescent="0.2">
      <c r="B46" s="48" t="s">
        <v>73</v>
      </c>
      <c r="C46" s="35" t="s">
        <v>74</v>
      </c>
      <c r="D46" s="16">
        <v>73</v>
      </c>
      <c r="E46" s="16">
        <v>74</v>
      </c>
      <c r="F46" s="16">
        <v>85</v>
      </c>
      <c r="G46" s="16">
        <v>85</v>
      </c>
      <c r="H46" s="16">
        <v>81</v>
      </c>
      <c r="I46" s="16">
        <v>37</v>
      </c>
      <c r="J46" s="16">
        <v>133</v>
      </c>
      <c r="K46" s="16">
        <v>126</v>
      </c>
      <c r="L46" s="16">
        <v>132</v>
      </c>
      <c r="M46" s="16">
        <v>132</v>
      </c>
      <c r="N46" s="16">
        <v>119</v>
      </c>
      <c r="O46" s="16">
        <v>133</v>
      </c>
      <c r="P46" s="16">
        <v>121</v>
      </c>
      <c r="Q46" s="16">
        <v>192</v>
      </c>
      <c r="R46" s="16">
        <v>206</v>
      </c>
      <c r="S46" s="16">
        <v>217</v>
      </c>
      <c r="T46" s="16">
        <v>207</v>
      </c>
      <c r="U46" s="16">
        <v>119</v>
      </c>
      <c r="V46" s="16">
        <v>45</v>
      </c>
      <c r="W46" s="16">
        <v>38</v>
      </c>
      <c r="X46" s="16">
        <v>30</v>
      </c>
      <c r="Y46" s="16">
        <v>31</v>
      </c>
      <c r="Z46" s="16">
        <v>31</v>
      </c>
      <c r="AA46" s="16">
        <v>110</v>
      </c>
      <c r="AB46" s="16">
        <v>42</v>
      </c>
      <c r="AC46" s="16">
        <v>37</v>
      </c>
      <c r="AD46" s="16">
        <v>37</v>
      </c>
      <c r="AE46" s="16">
        <v>42</v>
      </c>
      <c r="AF46" s="16">
        <v>82</v>
      </c>
      <c r="AG46" s="16">
        <v>206</v>
      </c>
      <c r="AH46" s="16">
        <v>31</v>
      </c>
      <c r="AI46" s="16">
        <v>34</v>
      </c>
      <c r="AJ46" s="16">
        <v>35</v>
      </c>
      <c r="AK46" s="16">
        <v>35</v>
      </c>
      <c r="AL46" s="16">
        <v>32</v>
      </c>
      <c r="AM46" s="16">
        <v>30</v>
      </c>
      <c r="AN46" s="16">
        <v>57</v>
      </c>
    </row>
    <row r="47" spans="2:40" x14ac:dyDescent="0.2">
      <c r="B47" s="48" t="s">
        <v>75</v>
      </c>
      <c r="C47" s="35" t="s">
        <v>76</v>
      </c>
      <c r="D47" s="16">
        <f>SUM(D45:D46)</f>
        <v>148</v>
      </c>
      <c r="E47" s="16">
        <f t="shared" ref="E47:G47" si="8">SUM(E45:E46)</f>
        <v>162</v>
      </c>
      <c r="F47" s="16">
        <f>SUM(F45:F46)</f>
        <v>180</v>
      </c>
      <c r="G47" s="16">
        <f t="shared" si="8"/>
        <v>186</v>
      </c>
      <c r="H47" s="16">
        <v>190</v>
      </c>
      <c r="I47" s="16">
        <v>94</v>
      </c>
      <c r="J47" s="16">
        <f>SUM(J45:J46)</f>
        <v>194</v>
      </c>
      <c r="K47" s="16">
        <f>SUM(K45:K46)</f>
        <v>194</v>
      </c>
      <c r="L47" s="16">
        <f>SUM(L45:L46)</f>
        <v>204</v>
      </c>
      <c r="M47" s="16">
        <f>SUM(M45:M46)</f>
        <v>206</v>
      </c>
      <c r="N47" s="16">
        <v>193</v>
      </c>
      <c r="O47" s="16">
        <v>194</v>
      </c>
      <c r="P47" s="16">
        <f>SUM(P45:P46)</f>
        <v>158</v>
      </c>
      <c r="Q47" s="16">
        <f>SUM(Q45:Q46)</f>
        <v>245</v>
      </c>
      <c r="R47" s="16">
        <f>SUM(R45:R46)</f>
        <v>273</v>
      </c>
      <c r="S47" s="16">
        <f>SUM(S45:S46)</f>
        <v>284</v>
      </c>
      <c r="T47" s="16">
        <v>271</v>
      </c>
      <c r="U47" s="16">
        <v>193</v>
      </c>
      <c r="V47" s="16">
        <f>SUM(V45:V46)</f>
        <v>73</v>
      </c>
      <c r="W47" s="16">
        <f>SUM(W45:W46)</f>
        <v>65</v>
      </c>
      <c r="X47" s="16">
        <f>SUM(X45:X46)</f>
        <v>54</v>
      </c>
      <c r="Y47" s="16">
        <f>SUM(Y45:Y46)</f>
        <v>54</v>
      </c>
      <c r="Z47" s="16">
        <v>51</v>
      </c>
      <c r="AA47" s="16">
        <v>181</v>
      </c>
      <c r="AB47" s="16">
        <f>SUM(AB45:AB46)</f>
        <v>57</v>
      </c>
      <c r="AC47" s="16">
        <f>SUM(AC45:AC46)</f>
        <v>50</v>
      </c>
      <c r="AD47" s="16">
        <f>SUM(AD45:AD46)</f>
        <v>54</v>
      </c>
      <c r="AE47" s="16">
        <f>SUM(AE45:AE46)</f>
        <v>60</v>
      </c>
      <c r="AF47" s="16">
        <v>105</v>
      </c>
      <c r="AG47" s="16">
        <v>273</v>
      </c>
      <c r="AH47" s="16">
        <f>SUM(AH45:AH46)</f>
        <v>36</v>
      </c>
      <c r="AI47" s="16">
        <f>SUM(AI45:AI46)</f>
        <v>44</v>
      </c>
      <c r="AJ47" s="16">
        <f>SUM(AJ45:AJ46)</f>
        <v>42</v>
      </c>
      <c r="AK47" s="16">
        <f>SUM(AK45:AK46)</f>
        <v>42</v>
      </c>
      <c r="AL47" s="16">
        <v>40</v>
      </c>
      <c r="AM47" s="16">
        <v>47</v>
      </c>
      <c r="AN47" s="16">
        <v>128</v>
      </c>
    </row>
    <row r="48" spans="2:40" x14ac:dyDescent="0.2">
      <c r="B48" s="48" t="s">
        <v>77</v>
      </c>
      <c r="C48" s="35" t="s">
        <v>78</v>
      </c>
      <c r="D48" s="16">
        <v>27</v>
      </c>
      <c r="E48" s="16">
        <v>30</v>
      </c>
      <c r="F48" s="16">
        <v>27</v>
      </c>
      <c r="G48" s="16">
        <v>52</v>
      </c>
      <c r="H48" s="16">
        <v>48</v>
      </c>
      <c r="I48" s="16">
        <v>34</v>
      </c>
      <c r="J48" s="16">
        <v>163</v>
      </c>
      <c r="K48" s="16">
        <v>166</v>
      </c>
      <c r="L48" s="16">
        <v>165</v>
      </c>
      <c r="M48" s="16">
        <v>163</v>
      </c>
      <c r="N48" s="16">
        <v>164</v>
      </c>
      <c r="O48" s="16">
        <v>163</v>
      </c>
      <c r="P48" s="16">
        <v>42</v>
      </c>
      <c r="Q48" s="16">
        <v>16</v>
      </c>
      <c r="R48" s="16">
        <v>12</v>
      </c>
      <c r="S48" s="16">
        <v>12</v>
      </c>
      <c r="T48" s="16">
        <v>8</v>
      </c>
      <c r="U48" s="16">
        <v>164</v>
      </c>
      <c r="V48" s="16">
        <v>7</v>
      </c>
      <c r="W48" s="16">
        <v>8</v>
      </c>
      <c r="X48" s="16">
        <v>6</v>
      </c>
      <c r="Y48" s="16">
        <v>6</v>
      </c>
      <c r="Z48" s="16">
        <v>4</v>
      </c>
      <c r="AA48" s="16">
        <v>12</v>
      </c>
      <c r="AB48" s="16">
        <v>26</v>
      </c>
      <c r="AC48" s="16">
        <v>27</v>
      </c>
      <c r="AD48" s="16">
        <v>24</v>
      </c>
      <c r="AE48" s="16">
        <v>24</v>
      </c>
      <c r="AF48" s="16">
        <v>25</v>
      </c>
      <c r="AG48" s="16">
        <v>6</v>
      </c>
      <c r="AH48" s="16">
        <v>24</v>
      </c>
      <c r="AI48" s="16">
        <v>22</v>
      </c>
      <c r="AJ48" s="16">
        <v>23</v>
      </c>
      <c r="AK48" s="16">
        <v>25</v>
      </c>
      <c r="AL48" s="16">
        <v>23</v>
      </c>
      <c r="AM48" s="16">
        <v>4</v>
      </c>
      <c r="AN48" s="16">
        <v>13</v>
      </c>
    </row>
    <row r="49" spans="2:41" x14ac:dyDescent="0.2">
      <c r="B49" s="48" t="s">
        <v>79</v>
      </c>
      <c r="C49" s="35" t="s">
        <v>80</v>
      </c>
      <c r="D49" s="16">
        <v>36</v>
      </c>
      <c r="E49" s="16">
        <v>37</v>
      </c>
      <c r="F49" s="16">
        <v>38</v>
      </c>
      <c r="G49" s="16">
        <v>45</v>
      </c>
      <c r="H49" s="16">
        <v>43</v>
      </c>
      <c r="I49" s="16">
        <v>14</v>
      </c>
      <c r="J49" s="16">
        <v>22</v>
      </c>
      <c r="K49" s="16">
        <v>23</v>
      </c>
      <c r="L49" s="16">
        <v>23</v>
      </c>
      <c r="M49" s="16">
        <v>23</v>
      </c>
      <c r="N49" s="16">
        <v>24</v>
      </c>
      <c r="O49" s="16">
        <v>22</v>
      </c>
      <c r="P49" s="16">
        <v>108</v>
      </c>
      <c r="Q49" s="16">
        <v>22</v>
      </c>
      <c r="R49" s="16">
        <v>12</v>
      </c>
      <c r="S49" s="16">
        <v>10</v>
      </c>
      <c r="T49" s="16">
        <v>9</v>
      </c>
      <c r="U49" s="16">
        <v>9</v>
      </c>
      <c r="V49" s="16">
        <v>42</v>
      </c>
      <c r="W49" s="16">
        <v>34</v>
      </c>
      <c r="X49" s="16">
        <v>29</v>
      </c>
      <c r="Y49" s="16">
        <v>29</v>
      </c>
      <c r="Z49" s="16">
        <v>28</v>
      </c>
      <c r="AA49" s="16">
        <v>12</v>
      </c>
      <c r="AB49" s="16">
        <v>86</v>
      </c>
      <c r="AC49" s="16">
        <v>84</v>
      </c>
      <c r="AD49" s="16">
        <v>97</v>
      </c>
      <c r="AE49" s="16">
        <v>92</v>
      </c>
      <c r="AF49" s="16">
        <v>92</v>
      </c>
      <c r="AG49" s="16">
        <v>29</v>
      </c>
      <c r="AH49" s="16">
        <v>56</v>
      </c>
      <c r="AI49" s="16">
        <v>51</v>
      </c>
      <c r="AJ49" s="16">
        <v>48</v>
      </c>
      <c r="AK49" s="16">
        <v>43</v>
      </c>
      <c r="AL49" s="16">
        <v>44</v>
      </c>
      <c r="AM49" s="16">
        <v>42</v>
      </c>
      <c r="AN49" s="16">
        <v>32</v>
      </c>
    </row>
    <row r="50" spans="2:41" x14ac:dyDescent="0.2">
      <c r="B50" s="48" t="s">
        <v>81</v>
      </c>
      <c r="C50" s="35" t="s">
        <v>82</v>
      </c>
      <c r="D50" s="16">
        <f>SUM(D48:D49)</f>
        <v>63</v>
      </c>
      <c r="E50" s="16">
        <f t="shared" ref="E50:G50" si="9">SUM(E48:E49)</f>
        <v>67</v>
      </c>
      <c r="F50" s="16">
        <f>SUM(F48:F49)</f>
        <v>65</v>
      </c>
      <c r="G50" s="16">
        <f t="shared" si="9"/>
        <v>97</v>
      </c>
      <c r="H50" s="16">
        <v>91</v>
      </c>
      <c r="I50" s="16">
        <v>48</v>
      </c>
      <c r="J50" s="16">
        <f>SUM(J48:J49)</f>
        <v>185</v>
      </c>
      <c r="K50" s="16">
        <f>SUM(K48:K49)</f>
        <v>189</v>
      </c>
      <c r="L50" s="16">
        <f>SUM(L48:L49)</f>
        <v>188</v>
      </c>
      <c r="M50" s="16">
        <f>SUM(M48:M49)</f>
        <v>186</v>
      </c>
      <c r="N50" s="16">
        <v>188</v>
      </c>
      <c r="O50" s="16">
        <v>185</v>
      </c>
      <c r="P50" s="16">
        <f>SUM(P48:P49)</f>
        <v>150</v>
      </c>
      <c r="Q50" s="16">
        <f>SUM(Q48:Q49)</f>
        <v>38</v>
      </c>
      <c r="R50" s="16">
        <f>SUM(R48:R49)</f>
        <v>24</v>
      </c>
      <c r="S50" s="16">
        <f>SUM(S48:S49)</f>
        <v>22</v>
      </c>
      <c r="T50" s="16">
        <v>17</v>
      </c>
      <c r="U50" s="16">
        <v>188</v>
      </c>
      <c r="V50" s="16">
        <f>SUM(V48:V49)</f>
        <v>49</v>
      </c>
      <c r="W50" s="16">
        <f>SUM(W48:W49)</f>
        <v>42</v>
      </c>
      <c r="X50" s="16">
        <f>SUM(X48:X49)</f>
        <v>35</v>
      </c>
      <c r="Y50" s="16">
        <f>SUM(Y48:Y49)</f>
        <v>35</v>
      </c>
      <c r="Z50" s="16">
        <v>32</v>
      </c>
      <c r="AA50" s="16">
        <v>22</v>
      </c>
      <c r="AB50" s="16">
        <f>SUM(AB48:AB49)</f>
        <v>112</v>
      </c>
      <c r="AC50" s="16">
        <f>SUM(AC48:AC49)</f>
        <v>111</v>
      </c>
      <c r="AD50" s="16">
        <f>SUM(AD48:AD49)</f>
        <v>121</v>
      </c>
      <c r="AE50" s="16">
        <f>SUM(AE48:AE49)</f>
        <v>116</v>
      </c>
      <c r="AF50" s="16">
        <v>117</v>
      </c>
      <c r="AG50" s="16">
        <v>35</v>
      </c>
      <c r="AH50" s="16">
        <f>SUM(AH48:AH49)</f>
        <v>80</v>
      </c>
      <c r="AI50" s="16">
        <f>SUM(AI48:AI49)</f>
        <v>73</v>
      </c>
      <c r="AJ50" s="16">
        <f>SUM(AJ48:AJ49)</f>
        <v>71</v>
      </c>
      <c r="AK50" s="16">
        <f>SUM(AK48:AK49)</f>
        <v>68</v>
      </c>
      <c r="AL50" s="16">
        <v>67</v>
      </c>
      <c r="AM50" s="16">
        <v>46</v>
      </c>
      <c r="AN50" s="16">
        <v>45</v>
      </c>
    </row>
    <row r="51" spans="2:41" x14ac:dyDescent="0.2">
      <c r="B51" s="49" t="s">
        <v>10</v>
      </c>
      <c r="C51" s="40" t="s">
        <v>10</v>
      </c>
      <c r="D51" s="18">
        <f>SUM(D38,D41,D44,D47,D50)</f>
        <v>531</v>
      </c>
      <c r="E51" s="18">
        <f t="shared" ref="E51:G51" si="10">SUM(E38,E41,E44,E47,E50)</f>
        <v>595</v>
      </c>
      <c r="F51" s="18">
        <f t="shared" si="10"/>
        <v>621</v>
      </c>
      <c r="G51" s="18">
        <f t="shared" si="10"/>
        <v>675</v>
      </c>
      <c r="H51" s="18">
        <v>669</v>
      </c>
      <c r="I51" s="18">
        <v>399</v>
      </c>
      <c r="J51" s="18">
        <f>SUM(J38,J41,J44,J47,J50)</f>
        <v>424</v>
      </c>
      <c r="K51" s="18">
        <f>SUM(K38,K41,K44,K47,K50)</f>
        <v>447</v>
      </c>
      <c r="L51" s="18">
        <f>SUM(L38,L41,L44,L47,L50)</f>
        <v>457</v>
      </c>
      <c r="M51" s="18">
        <f>SUM(M38,M41,M44,M47,M50)</f>
        <v>462</v>
      </c>
      <c r="N51" s="18">
        <v>455</v>
      </c>
      <c r="O51" s="18">
        <v>373</v>
      </c>
      <c r="P51" s="18">
        <f>SUM(P38,P41,P44,P47,P50)</f>
        <v>407</v>
      </c>
      <c r="Q51" s="18">
        <f>SUM(Q38,Q41,Q44,Q47,Q50)</f>
        <v>377</v>
      </c>
      <c r="R51" s="18">
        <f>SUM(R38,R41,R44,R47,R50)</f>
        <v>396</v>
      </c>
      <c r="S51" s="18">
        <f>SUM(S38,S41,S44,S47,S50)</f>
        <v>404</v>
      </c>
      <c r="T51" s="18">
        <v>388</v>
      </c>
      <c r="U51" s="18">
        <v>431</v>
      </c>
      <c r="V51" s="18">
        <f>SUM(V38,V41,V44,V47,V50)</f>
        <v>178</v>
      </c>
      <c r="W51" s="18">
        <f>SUM(W38,W41,W44,W47,W50)</f>
        <v>146</v>
      </c>
      <c r="X51" s="18">
        <f>SUM(X38,X41,X44,X47,X50)</f>
        <v>129</v>
      </c>
      <c r="Y51" s="18">
        <f>SUM(Y38,Y41,Y44,Y47,Y50)</f>
        <v>128</v>
      </c>
      <c r="Z51" s="18">
        <v>117</v>
      </c>
      <c r="AA51" s="18">
        <v>401</v>
      </c>
      <c r="AB51" s="18">
        <f>SUM(AB38,AB41,AB44,AB47,AB50)</f>
        <v>242</v>
      </c>
      <c r="AC51" s="18">
        <f>SUM(AC38,AC41,AC44,AC47,AC50)</f>
        <v>228</v>
      </c>
      <c r="AD51" s="18">
        <f>SUM(AD38,AD41,AD44,AD47,AD50)</f>
        <v>252</v>
      </c>
      <c r="AE51" s="18">
        <f>SUM(AE38,AE41,AE44,AE47,AE50)</f>
        <v>260</v>
      </c>
      <c r="AF51" s="18">
        <v>268</v>
      </c>
      <c r="AG51" s="18">
        <v>129</v>
      </c>
      <c r="AH51" s="18">
        <f>SUM(AH38,AH41,AH44,AH47,AH50)</f>
        <v>144</v>
      </c>
      <c r="AI51" s="18">
        <f>SUM(AI38,AI41,AI44,AI47,AI50)</f>
        <v>147</v>
      </c>
      <c r="AJ51" s="18">
        <f>SUM(AJ38,AJ41,AJ44,AJ47,AJ50)</f>
        <v>143</v>
      </c>
      <c r="AK51" s="18">
        <f>SUM(AK38,AK41,AK44,AK47,AK50)</f>
        <v>139</v>
      </c>
      <c r="AL51" s="18">
        <v>134</v>
      </c>
      <c r="AM51" s="18">
        <v>252</v>
      </c>
      <c r="AN51" s="18">
        <v>373</v>
      </c>
    </row>
    <row r="52" spans="2:41" x14ac:dyDescent="0.2">
      <c r="B52" s="48" t="s">
        <v>83</v>
      </c>
      <c r="C52" s="35" t="s">
        <v>84</v>
      </c>
      <c r="D52" s="16">
        <v>38</v>
      </c>
      <c r="E52" s="16">
        <v>38</v>
      </c>
      <c r="F52" s="16">
        <v>28</v>
      </c>
      <c r="G52" s="16">
        <v>31</v>
      </c>
      <c r="H52" s="16">
        <v>23</v>
      </c>
      <c r="I52" s="16">
        <v>14</v>
      </c>
      <c r="J52" s="16">
        <v>13</v>
      </c>
      <c r="K52" s="16">
        <v>12</v>
      </c>
      <c r="L52" s="16">
        <v>10</v>
      </c>
      <c r="M52" s="16">
        <v>12</v>
      </c>
      <c r="N52" s="16">
        <v>8</v>
      </c>
      <c r="O52" s="16">
        <v>8</v>
      </c>
      <c r="P52" s="16">
        <v>23</v>
      </c>
      <c r="Q52" s="16">
        <v>25</v>
      </c>
      <c r="R52" s="16">
        <v>28</v>
      </c>
      <c r="S52" s="16">
        <v>23</v>
      </c>
      <c r="T52" s="16">
        <v>18</v>
      </c>
      <c r="U52" s="16">
        <v>7</v>
      </c>
      <c r="V52" s="16">
        <v>15</v>
      </c>
      <c r="W52" s="16">
        <v>14</v>
      </c>
      <c r="X52" s="16">
        <v>7</v>
      </c>
      <c r="Y52" s="16">
        <v>5</v>
      </c>
      <c r="Z52" s="16">
        <v>4</v>
      </c>
      <c r="AA52" s="16">
        <v>4</v>
      </c>
      <c r="AB52" s="16">
        <v>8</v>
      </c>
      <c r="AC52" s="16">
        <v>7</v>
      </c>
      <c r="AD52" s="16">
        <v>13</v>
      </c>
      <c r="AE52" s="16">
        <v>14</v>
      </c>
      <c r="AF52" s="16">
        <v>18</v>
      </c>
      <c r="AG52" s="16">
        <v>4</v>
      </c>
      <c r="AH52" s="16">
        <v>17</v>
      </c>
      <c r="AI52" s="16">
        <v>16</v>
      </c>
      <c r="AJ52" s="16">
        <v>17</v>
      </c>
      <c r="AK52" s="16">
        <v>14</v>
      </c>
      <c r="AL52" s="16">
        <v>9</v>
      </c>
      <c r="AM52" s="16">
        <v>4</v>
      </c>
      <c r="AN52" s="16">
        <v>6</v>
      </c>
    </row>
    <row r="53" spans="2:41" x14ac:dyDescent="0.2">
      <c r="B53" s="48" t="s">
        <v>85</v>
      </c>
      <c r="C53" s="35" t="s">
        <v>86</v>
      </c>
      <c r="D53" s="16">
        <v>36</v>
      </c>
      <c r="E53" s="16">
        <v>33</v>
      </c>
      <c r="F53" s="16">
        <v>19</v>
      </c>
      <c r="G53" s="16">
        <v>21</v>
      </c>
      <c r="H53" s="16">
        <v>16</v>
      </c>
      <c r="I53" s="16">
        <v>10</v>
      </c>
      <c r="J53" s="16">
        <v>18</v>
      </c>
      <c r="K53" s="16">
        <v>13</v>
      </c>
      <c r="L53" s="16">
        <v>16</v>
      </c>
      <c r="M53" s="16">
        <v>19</v>
      </c>
      <c r="N53" s="16">
        <v>10</v>
      </c>
      <c r="O53" s="16">
        <v>10</v>
      </c>
      <c r="P53" s="16">
        <v>39</v>
      </c>
      <c r="Q53" s="16">
        <v>45</v>
      </c>
      <c r="R53" s="16">
        <v>42</v>
      </c>
      <c r="S53" s="16">
        <v>39</v>
      </c>
      <c r="T53" s="16">
        <v>23</v>
      </c>
      <c r="U53" s="16">
        <v>7</v>
      </c>
      <c r="V53" s="16">
        <v>33</v>
      </c>
      <c r="W53" s="16">
        <v>25</v>
      </c>
      <c r="X53" s="16">
        <v>14</v>
      </c>
      <c r="Y53" s="16">
        <v>7</v>
      </c>
      <c r="Z53" s="16">
        <v>5</v>
      </c>
      <c r="AA53" s="16">
        <v>14</v>
      </c>
      <c r="AB53" s="16">
        <v>39</v>
      </c>
      <c r="AC53" s="16">
        <v>27</v>
      </c>
      <c r="AD53" s="16">
        <v>43</v>
      </c>
      <c r="AE53" s="16">
        <v>39</v>
      </c>
      <c r="AF53" s="16">
        <v>29</v>
      </c>
      <c r="AG53" s="16">
        <v>10</v>
      </c>
      <c r="AH53" s="16">
        <v>17</v>
      </c>
      <c r="AI53" s="16">
        <v>16</v>
      </c>
      <c r="AJ53" s="16">
        <v>16</v>
      </c>
      <c r="AK53" s="16">
        <v>11</v>
      </c>
      <c r="AL53" s="16">
        <v>8</v>
      </c>
      <c r="AM53" s="16">
        <v>10</v>
      </c>
      <c r="AN53" s="16">
        <v>4</v>
      </c>
    </row>
    <row r="54" spans="2:41" x14ac:dyDescent="0.2">
      <c r="B54" s="48" t="s">
        <v>87</v>
      </c>
      <c r="C54" s="35" t="s">
        <v>88</v>
      </c>
      <c r="D54" s="16">
        <f>SUM(D52:D53)</f>
        <v>74</v>
      </c>
      <c r="E54" s="16">
        <f t="shared" ref="E54:G54" si="11">SUM(E52:E53)</f>
        <v>71</v>
      </c>
      <c r="F54" s="16">
        <f t="shared" si="11"/>
        <v>47</v>
      </c>
      <c r="G54" s="16">
        <f t="shared" si="11"/>
        <v>52</v>
      </c>
      <c r="H54" s="16">
        <v>39</v>
      </c>
      <c r="I54" s="16">
        <v>24</v>
      </c>
      <c r="J54" s="16">
        <f>SUM(J52:J53)</f>
        <v>31</v>
      </c>
      <c r="K54" s="16">
        <f>SUM(K52:K53)</f>
        <v>25</v>
      </c>
      <c r="L54" s="16">
        <f>SUM(L52:L53)</f>
        <v>26</v>
      </c>
      <c r="M54" s="16">
        <f>SUM(M52:M53)</f>
        <v>31</v>
      </c>
      <c r="N54" s="16">
        <v>18</v>
      </c>
      <c r="O54" s="16">
        <v>18</v>
      </c>
      <c r="P54" s="16">
        <f>SUM(P52:P53)</f>
        <v>62</v>
      </c>
      <c r="Q54" s="16">
        <f>SUM(Q52:Q53)</f>
        <v>70</v>
      </c>
      <c r="R54" s="16">
        <f>SUM(R52:R53)</f>
        <v>70</v>
      </c>
      <c r="S54" s="16">
        <f>SUM(S52:S53)</f>
        <v>62</v>
      </c>
      <c r="T54" s="16">
        <v>41</v>
      </c>
      <c r="U54" s="16">
        <v>14</v>
      </c>
      <c r="V54" s="16">
        <f>SUM(V52:V53)</f>
        <v>48</v>
      </c>
      <c r="W54" s="16">
        <f>SUM(W52:W53)</f>
        <v>39</v>
      </c>
      <c r="X54" s="16">
        <f>SUM(X52:X53)</f>
        <v>21</v>
      </c>
      <c r="Y54" s="16">
        <f>SUM(Y52:Y53)</f>
        <v>12</v>
      </c>
      <c r="Z54" s="16">
        <v>9</v>
      </c>
      <c r="AA54" s="16">
        <v>18</v>
      </c>
      <c r="AB54" s="16">
        <f>SUM(AB52:AB53)</f>
        <v>47</v>
      </c>
      <c r="AC54" s="16">
        <f>SUM(AC52:AC53)</f>
        <v>34</v>
      </c>
      <c r="AD54" s="16">
        <f>SUM(AD52:AD53)</f>
        <v>56</v>
      </c>
      <c r="AE54" s="16">
        <f>SUM(AE52:AE53)</f>
        <v>53</v>
      </c>
      <c r="AF54" s="16">
        <v>47</v>
      </c>
      <c r="AG54" s="16">
        <v>14</v>
      </c>
      <c r="AH54" s="16">
        <f>SUM(AH52:AH53)</f>
        <v>34</v>
      </c>
      <c r="AI54" s="16">
        <f>SUM(AI52:AI53)</f>
        <v>32</v>
      </c>
      <c r="AJ54" s="16">
        <f>SUM(AJ52:AJ53)</f>
        <v>33</v>
      </c>
      <c r="AK54" s="16">
        <f>SUM(AK52:AK53)</f>
        <v>25</v>
      </c>
      <c r="AL54" s="16">
        <v>17</v>
      </c>
      <c r="AM54" s="16">
        <v>14</v>
      </c>
      <c r="AN54" s="16">
        <v>10</v>
      </c>
    </row>
    <row r="55" spans="2:41" x14ac:dyDescent="0.2">
      <c r="B55" s="48" t="s">
        <v>89</v>
      </c>
      <c r="C55" s="35" t="s">
        <v>90</v>
      </c>
      <c r="D55" s="16">
        <v>158</v>
      </c>
      <c r="E55" s="16">
        <v>192</v>
      </c>
      <c r="F55" s="16">
        <v>220</v>
      </c>
      <c r="G55" s="16">
        <v>255</v>
      </c>
      <c r="H55" s="16">
        <v>260</v>
      </c>
      <c r="I55" s="16">
        <v>182</v>
      </c>
      <c r="J55" s="16">
        <v>71</v>
      </c>
      <c r="K55" s="16">
        <v>85</v>
      </c>
      <c r="L55" s="16">
        <v>87</v>
      </c>
      <c r="M55" s="16">
        <v>90</v>
      </c>
      <c r="N55" s="16">
        <v>94</v>
      </c>
      <c r="O55" s="16">
        <v>88</v>
      </c>
      <c r="P55" s="16">
        <v>81</v>
      </c>
      <c r="Q55" s="16">
        <v>68</v>
      </c>
      <c r="R55" s="16">
        <v>75</v>
      </c>
      <c r="S55" s="16">
        <v>80</v>
      </c>
      <c r="T55" s="16">
        <v>80</v>
      </c>
      <c r="U55" s="16">
        <v>85</v>
      </c>
      <c r="V55" s="16">
        <v>35</v>
      </c>
      <c r="W55" s="16">
        <v>33</v>
      </c>
      <c r="X55" s="16">
        <v>35</v>
      </c>
      <c r="Y55" s="16">
        <v>35</v>
      </c>
      <c r="Z55" s="16">
        <v>30</v>
      </c>
      <c r="AA55" s="16">
        <v>30</v>
      </c>
      <c r="AB55" s="16">
        <v>21</v>
      </c>
      <c r="AC55" s="16">
        <v>18</v>
      </c>
      <c r="AD55" s="16">
        <v>17</v>
      </c>
      <c r="AE55" s="16">
        <v>21</v>
      </c>
      <c r="AF55" s="16">
        <v>21</v>
      </c>
      <c r="AG55" s="16">
        <v>25</v>
      </c>
      <c r="AH55" s="16">
        <v>16</v>
      </c>
      <c r="AI55" s="16">
        <v>23</v>
      </c>
      <c r="AJ55" s="16">
        <v>23</v>
      </c>
      <c r="AK55" s="16">
        <v>29</v>
      </c>
      <c r="AL55" s="16">
        <v>31</v>
      </c>
      <c r="AM55" s="16">
        <v>29</v>
      </c>
      <c r="AN55" s="16">
        <v>127</v>
      </c>
    </row>
    <row r="56" spans="2:41" x14ac:dyDescent="0.2">
      <c r="B56" s="48" t="s">
        <v>91</v>
      </c>
      <c r="C56" s="35" t="s">
        <v>92</v>
      </c>
      <c r="D56" s="16">
        <v>231</v>
      </c>
      <c r="E56" s="16">
        <v>255</v>
      </c>
      <c r="F56" s="16">
        <v>277</v>
      </c>
      <c r="G56" s="16">
        <v>297</v>
      </c>
      <c r="H56" s="16">
        <v>286</v>
      </c>
      <c r="I56" s="16">
        <v>128</v>
      </c>
      <c r="J56" s="16">
        <v>248</v>
      </c>
      <c r="K56" s="16">
        <v>242</v>
      </c>
      <c r="L56" s="16">
        <v>234</v>
      </c>
      <c r="M56" s="16">
        <v>228</v>
      </c>
      <c r="N56" s="16">
        <v>211</v>
      </c>
      <c r="O56" s="16">
        <v>201</v>
      </c>
      <c r="P56" s="16">
        <v>233</v>
      </c>
      <c r="Q56" s="16">
        <v>217</v>
      </c>
      <c r="R56" s="16">
        <v>228</v>
      </c>
      <c r="S56" s="16">
        <v>239</v>
      </c>
      <c r="T56" s="16">
        <v>244</v>
      </c>
      <c r="U56" s="16">
        <v>248</v>
      </c>
      <c r="V56" s="16">
        <v>87</v>
      </c>
      <c r="W56" s="16">
        <v>65</v>
      </c>
      <c r="X56" s="16">
        <v>62</v>
      </c>
      <c r="Y56" s="16">
        <v>69</v>
      </c>
      <c r="Z56" s="16">
        <v>66</v>
      </c>
      <c r="AA56" s="16">
        <v>67</v>
      </c>
      <c r="AB56" s="16">
        <v>83</v>
      </c>
      <c r="AC56" s="16">
        <v>83</v>
      </c>
      <c r="AD56" s="16">
        <v>87</v>
      </c>
      <c r="AE56" s="16">
        <v>96</v>
      </c>
      <c r="AF56" s="16">
        <v>110</v>
      </c>
      <c r="AG56" s="16">
        <v>108</v>
      </c>
      <c r="AH56" s="16">
        <v>85</v>
      </c>
      <c r="AI56" s="16">
        <v>82</v>
      </c>
      <c r="AJ56" s="16">
        <v>78</v>
      </c>
      <c r="AK56" s="16">
        <v>77</v>
      </c>
      <c r="AL56" s="16">
        <v>74</v>
      </c>
      <c r="AM56" s="16">
        <v>70</v>
      </c>
      <c r="AN56" s="16">
        <v>191</v>
      </c>
    </row>
    <row r="57" spans="2:41" x14ac:dyDescent="0.2">
      <c r="B57" s="48" t="s">
        <v>93</v>
      </c>
      <c r="C57" s="35" t="s">
        <v>94</v>
      </c>
      <c r="D57" s="16">
        <v>389</v>
      </c>
      <c r="E57" s="16">
        <v>447</v>
      </c>
      <c r="F57" s="16">
        <v>497</v>
      </c>
      <c r="G57" s="16">
        <v>552</v>
      </c>
      <c r="H57" s="16">
        <v>546</v>
      </c>
      <c r="I57" s="16">
        <v>310</v>
      </c>
      <c r="J57" s="16">
        <v>319</v>
      </c>
      <c r="K57" s="16">
        <v>327</v>
      </c>
      <c r="L57" s="16">
        <v>321</v>
      </c>
      <c r="M57" s="16">
        <v>318</v>
      </c>
      <c r="N57" s="16">
        <v>305</v>
      </c>
      <c r="O57" s="16">
        <v>289</v>
      </c>
      <c r="P57" s="16">
        <v>314</v>
      </c>
      <c r="Q57" s="16">
        <v>285</v>
      </c>
      <c r="R57" s="16">
        <v>303</v>
      </c>
      <c r="S57" s="16">
        <v>319</v>
      </c>
      <c r="T57" s="16">
        <v>324</v>
      </c>
      <c r="U57" s="16">
        <v>333</v>
      </c>
      <c r="V57" s="16">
        <v>122</v>
      </c>
      <c r="W57" s="16">
        <v>98</v>
      </c>
      <c r="X57" s="16">
        <v>97</v>
      </c>
      <c r="Y57" s="16">
        <v>104</v>
      </c>
      <c r="Z57" s="16">
        <v>96</v>
      </c>
      <c r="AA57" s="16">
        <v>97</v>
      </c>
      <c r="AB57" s="16">
        <v>104</v>
      </c>
      <c r="AC57" s="16">
        <v>101</v>
      </c>
      <c r="AD57" s="16">
        <v>104</v>
      </c>
      <c r="AE57" s="16">
        <v>117</v>
      </c>
      <c r="AF57" s="16">
        <v>131</v>
      </c>
      <c r="AG57" s="16">
        <v>133</v>
      </c>
      <c r="AH57" s="16">
        <v>101</v>
      </c>
      <c r="AI57" s="16">
        <v>105</v>
      </c>
      <c r="AJ57" s="16">
        <v>101</v>
      </c>
      <c r="AK57" s="16">
        <v>106</v>
      </c>
      <c r="AL57" s="16">
        <v>105</v>
      </c>
      <c r="AM57" s="16">
        <v>99</v>
      </c>
      <c r="AN57" s="16">
        <v>318</v>
      </c>
    </row>
    <row r="58" spans="2:41" x14ac:dyDescent="0.2">
      <c r="B58" s="48" t="s">
        <v>95</v>
      </c>
      <c r="C58" s="35" t="s">
        <v>96</v>
      </c>
      <c r="D58" s="16">
        <v>24</v>
      </c>
      <c r="E58" s="16">
        <v>26</v>
      </c>
      <c r="F58" s="16">
        <v>26</v>
      </c>
      <c r="G58" s="16">
        <v>26</v>
      </c>
      <c r="H58" s="16">
        <v>28</v>
      </c>
      <c r="I58" s="16">
        <v>23</v>
      </c>
      <c r="J58" s="16">
        <v>12</v>
      </c>
      <c r="K58" s="16">
        <v>15</v>
      </c>
      <c r="L58" s="16">
        <v>20</v>
      </c>
      <c r="M58" s="16">
        <v>20</v>
      </c>
      <c r="N58" s="16">
        <v>24</v>
      </c>
      <c r="O58" s="16">
        <v>23</v>
      </c>
      <c r="P58" s="16">
        <v>5</v>
      </c>
      <c r="Q58" s="16">
        <v>5</v>
      </c>
      <c r="R58" s="16">
        <v>4</v>
      </c>
      <c r="S58" s="16">
        <v>4</v>
      </c>
      <c r="T58" s="16">
        <v>3</v>
      </c>
      <c r="U58" s="16">
        <v>4</v>
      </c>
      <c r="V58" s="16">
        <v>0</v>
      </c>
      <c r="W58" s="16">
        <v>0</v>
      </c>
      <c r="X58" s="16">
        <v>0</v>
      </c>
      <c r="Y58" s="16">
        <v>1</v>
      </c>
      <c r="Z58" s="16">
        <v>1</v>
      </c>
      <c r="AA58" s="16">
        <v>1</v>
      </c>
      <c r="AB58" s="16">
        <v>10</v>
      </c>
      <c r="AC58" s="16">
        <v>12</v>
      </c>
      <c r="AD58" s="16">
        <v>12</v>
      </c>
      <c r="AE58" s="16">
        <v>11</v>
      </c>
      <c r="AF58" s="16">
        <v>13</v>
      </c>
      <c r="AG58" s="16">
        <v>16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1</v>
      </c>
      <c r="AN58" s="16">
        <v>11</v>
      </c>
    </row>
    <row r="59" spans="2:41" x14ac:dyDescent="0.2">
      <c r="B59" s="48" t="s">
        <v>97</v>
      </c>
      <c r="C59" s="35" t="s">
        <v>98</v>
      </c>
      <c r="D59" s="16">
        <v>44</v>
      </c>
      <c r="E59" s="16">
        <v>51</v>
      </c>
      <c r="F59" s="16">
        <v>51</v>
      </c>
      <c r="G59" s="16">
        <v>45</v>
      </c>
      <c r="H59" s="16">
        <v>56</v>
      </c>
      <c r="I59" s="16">
        <v>42</v>
      </c>
      <c r="J59" s="16">
        <v>62</v>
      </c>
      <c r="K59" s="16">
        <v>80</v>
      </c>
      <c r="L59" s="16">
        <v>90</v>
      </c>
      <c r="M59" s="16">
        <v>93</v>
      </c>
      <c r="N59" s="16">
        <v>108</v>
      </c>
      <c r="O59" s="16">
        <v>105</v>
      </c>
      <c r="P59" s="16">
        <v>26</v>
      </c>
      <c r="Q59" s="16">
        <v>17</v>
      </c>
      <c r="R59" s="16">
        <v>19</v>
      </c>
      <c r="S59" s="16">
        <v>19</v>
      </c>
      <c r="T59" s="16">
        <v>20</v>
      </c>
      <c r="U59" s="16">
        <v>21</v>
      </c>
      <c r="V59" s="16">
        <v>8</v>
      </c>
      <c r="W59" s="16">
        <v>9</v>
      </c>
      <c r="X59" s="16">
        <v>11</v>
      </c>
      <c r="Y59" s="16">
        <v>11</v>
      </c>
      <c r="Z59" s="16">
        <v>11</v>
      </c>
      <c r="AA59" s="16">
        <v>11</v>
      </c>
      <c r="AB59" s="16">
        <v>71</v>
      </c>
      <c r="AC59" s="16">
        <v>72</v>
      </c>
      <c r="AD59" s="16">
        <v>73</v>
      </c>
      <c r="AE59" s="16">
        <v>71</v>
      </c>
      <c r="AF59" s="16">
        <v>70</v>
      </c>
      <c r="AG59" s="16">
        <v>62</v>
      </c>
      <c r="AH59" s="16">
        <v>9</v>
      </c>
      <c r="AI59" s="16">
        <v>10</v>
      </c>
      <c r="AJ59" s="16">
        <v>9</v>
      </c>
      <c r="AK59" s="16">
        <v>8</v>
      </c>
      <c r="AL59" s="16">
        <v>11</v>
      </c>
      <c r="AM59" s="16">
        <v>12</v>
      </c>
      <c r="AN59" s="16">
        <v>33</v>
      </c>
    </row>
    <row r="60" spans="2:41" x14ac:dyDescent="0.2">
      <c r="B60" s="48" t="s">
        <v>99</v>
      </c>
      <c r="C60" s="35" t="s">
        <v>100</v>
      </c>
      <c r="D60" s="16">
        <v>68</v>
      </c>
      <c r="E60" s="16">
        <v>77</v>
      </c>
      <c r="F60" s="16">
        <v>77</v>
      </c>
      <c r="G60" s="16">
        <v>71</v>
      </c>
      <c r="H60" s="16">
        <v>84</v>
      </c>
      <c r="I60" s="16">
        <v>65</v>
      </c>
      <c r="J60" s="16">
        <v>74</v>
      </c>
      <c r="K60" s="16">
        <v>95</v>
      </c>
      <c r="L60" s="16">
        <v>110</v>
      </c>
      <c r="M60" s="16">
        <v>113</v>
      </c>
      <c r="N60" s="16">
        <v>132</v>
      </c>
      <c r="O60" s="16">
        <v>128</v>
      </c>
      <c r="P60" s="16">
        <v>31</v>
      </c>
      <c r="Q60" s="16">
        <v>22</v>
      </c>
      <c r="R60" s="16">
        <v>23</v>
      </c>
      <c r="S60" s="16">
        <v>23</v>
      </c>
      <c r="T60" s="16">
        <v>23</v>
      </c>
      <c r="U60" s="16">
        <v>25</v>
      </c>
      <c r="V60" s="16">
        <v>8</v>
      </c>
      <c r="W60" s="16">
        <v>9</v>
      </c>
      <c r="X60" s="16">
        <v>11</v>
      </c>
      <c r="Y60" s="16">
        <v>12</v>
      </c>
      <c r="Z60" s="16">
        <v>12</v>
      </c>
      <c r="AA60" s="16">
        <v>12</v>
      </c>
      <c r="AB60" s="16">
        <v>91</v>
      </c>
      <c r="AC60" s="16">
        <v>93</v>
      </c>
      <c r="AD60" s="16">
        <v>92</v>
      </c>
      <c r="AE60" s="16">
        <v>90</v>
      </c>
      <c r="AF60" s="16">
        <v>90</v>
      </c>
      <c r="AG60" s="16">
        <v>78</v>
      </c>
      <c r="AH60" s="16">
        <v>9</v>
      </c>
      <c r="AI60" s="16">
        <v>10</v>
      </c>
      <c r="AJ60" s="16">
        <v>9</v>
      </c>
      <c r="AK60" s="16">
        <v>8</v>
      </c>
      <c r="AL60" s="16">
        <v>11</v>
      </c>
      <c r="AM60" s="16">
        <v>13</v>
      </c>
      <c r="AN60" s="16">
        <v>44</v>
      </c>
    </row>
    <row r="61" spans="2:41" x14ac:dyDescent="0.2">
      <c r="B61" s="48" t="s">
        <v>101</v>
      </c>
      <c r="C61" s="35" t="s">
        <v>102</v>
      </c>
      <c r="D61" s="16">
        <f>SUM(D60,D57,D54)</f>
        <v>531</v>
      </c>
      <c r="E61" s="16">
        <f t="shared" ref="E61:AM61" si="12">SUM(E60,E57,E54)</f>
        <v>595</v>
      </c>
      <c r="F61" s="16">
        <f t="shared" si="12"/>
        <v>621</v>
      </c>
      <c r="G61" s="16">
        <f t="shared" si="12"/>
        <v>675</v>
      </c>
      <c r="H61" s="16">
        <f t="shared" si="12"/>
        <v>669</v>
      </c>
      <c r="I61" s="16">
        <f t="shared" si="12"/>
        <v>399</v>
      </c>
      <c r="J61" s="16">
        <f t="shared" si="12"/>
        <v>424</v>
      </c>
      <c r="K61" s="16">
        <f t="shared" si="12"/>
        <v>447</v>
      </c>
      <c r="L61" s="16">
        <f t="shared" si="12"/>
        <v>457</v>
      </c>
      <c r="M61" s="16">
        <f t="shared" si="12"/>
        <v>462</v>
      </c>
      <c r="N61" s="16">
        <f t="shared" si="12"/>
        <v>455</v>
      </c>
      <c r="O61" s="16">
        <f t="shared" si="12"/>
        <v>435</v>
      </c>
      <c r="P61" s="16">
        <f t="shared" si="12"/>
        <v>407</v>
      </c>
      <c r="Q61" s="16">
        <f t="shared" si="12"/>
        <v>377</v>
      </c>
      <c r="R61" s="16">
        <f t="shared" si="12"/>
        <v>396</v>
      </c>
      <c r="S61" s="16">
        <f t="shared" si="12"/>
        <v>404</v>
      </c>
      <c r="T61" s="16">
        <f t="shared" si="12"/>
        <v>388</v>
      </c>
      <c r="U61" s="16">
        <f t="shared" si="12"/>
        <v>372</v>
      </c>
      <c r="V61" s="16">
        <f t="shared" si="12"/>
        <v>178</v>
      </c>
      <c r="W61" s="16">
        <f t="shared" si="12"/>
        <v>146</v>
      </c>
      <c r="X61" s="16">
        <f t="shared" si="12"/>
        <v>129</v>
      </c>
      <c r="Y61" s="16">
        <f t="shared" si="12"/>
        <v>128</v>
      </c>
      <c r="Z61" s="16">
        <f t="shared" si="12"/>
        <v>117</v>
      </c>
      <c r="AA61" s="16">
        <f t="shared" si="12"/>
        <v>127</v>
      </c>
      <c r="AB61" s="16">
        <f t="shared" si="12"/>
        <v>242</v>
      </c>
      <c r="AC61" s="16">
        <f t="shared" si="12"/>
        <v>228</v>
      </c>
      <c r="AD61" s="16">
        <f t="shared" si="12"/>
        <v>252</v>
      </c>
      <c r="AE61" s="16">
        <f t="shared" si="12"/>
        <v>260</v>
      </c>
      <c r="AF61" s="16">
        <f t="shared" si="12"/>
        <v>268</v>
      </c>
      <c r="AG61" s="16">
        <f t="shared" si="12"/>
        <v>225</v>
      </c>
      <c r="AH61" s="16">
        <f t="shared" si="12"/>
        <v>144</v>
      </c>
      <c r="AI61" s="16">
        <f t="shared" si="12"/>
        <v>147</v>
      </c>
      <c r="AJ61" s="16">
        <f t="shared" si="12"/>
        <v>143</v>
      </c>
      <c r="AK61" s="16">
        <f t="shared" si="12"/>
        <v>139</v>
      </c>
      <c r="AL61" s="16">
        <f t="shared" si="12"/>
        <v>133</v>
      </c>
      <c r="AM61" s="16">
        <f t="shared" si="12"/>
        <v>126</v>
      </c>
      <c r="AN61" s="16">
        <v>373</v>
      </c>
    </row>
    <row r="62" spans="2:41" x14ac:dyDescent="0.25">
      <c r="B62" s="5"/>
      <c r="C62" s="41"/>
    </row>
    <row r="63" spans="2:41" ht="12.75" x14ac:dyDescent="0.25">
      <c r="B63" s="96" t="s">
        <v>103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</row>
    <row r="64" spans="2:41" x14ac:dyDescent="0.2">
      <c r="B64" s="46" t="s">
        <v>1</v>
      </c>
      <c r="C64" s="37" t="s">
        <v>2</v>
      </c>
      <c r="D64" s="82" t="s">
        <v>3</v>
      </c>
      <c r="E64" s="82"/>
      <c r="F64" s="82"/>
      <c r="G64" s="82"/>
      <c r="H64" s="82"/>
      <c r="I64" s="82"/>
      <c r="J64" s="82" t="s">
        <v>4</v>
      </c>
      <c r="K64" s="82"/>
      <c r="L64" s="82"/>
      <c r="M64" s="82"/>
      <c r="N64" s="82"/>
      <c r="O64" s="82"/>
      <c r="P64" s="82" t="s">
        <v>5</v>
      </c>
      <c r="Q64" s="82"/>
      <c r="R64" s="82"/>
      <c r="S64" s="82"/>
      <c r="T64" s="82"/>
      <c r="U64" s="82"/>
      <c r="V64" s="82" t="s">
        <v>6</v>
      </c>
      <c r="W64" s="82"/>
      <c r="X64" s="82"/>
      <c r="Y64" s="82"/>
      <c r="Z64" s="82"/>
      <c r="AA64" s="82"/>
      <c r="AB64" s="82" t="s">
        <v>104</v>
      </c>
      <c r="AC64" s="82"/>
      <c r="AD64" s="82"/>
      <c r="AE64" s="82"/>
      <c r="AF64" s="82"/>
      <c r="AG64" s="82"/>
      <c r="AH64" s="82" t="s">
        <v>8</v>
      </c>
      <c r="AI64" s="82"/>
      <c r="AJ64" s="82"/>
      <c r="AK64" s="82"/>
      <c r="AL64" s="82"/>
      <c r="AM64" s="82"/>
      <c r="AN64" s="82" t="s">
        <v>38</v>
      </c>
      <c r="AO64" s="82"/>
    </row>
    <row r="65" spans="2:41" x14ac:dyDescent="0.2">
      <c r="B65" s="47" t="s">
        <v>11</v>
      </c>
      <c r="C65" s="34" t="s">
        <v>12</v>
      </c>
      <c r="D65" s="83">
        <v>2021</v>
      </c>
      <c r="E65" s="83"/>
      <c r="F65" s="83">
        <v>2022</v>
      </c>
      <c r="G65" s="83"/>
      <c r="H65" s="83">
        <v>2023</v>
      </c>
      <c r="I65" s="83"/>
      <c r="J65" s="17">
        <v>2021</v>
      </c>
      <c r="K65" s="17"/>
      <c r="L65" s="17">
        <v>2022</v>
      </c>
      <c r="M65" s="17"/>
      <c r="N65" s="83">
        <v>2023</v>
      </c>
      <c r="O65" s="83"/>
      <c r="P65" s="17">
        <v>2021</v>
      </c>
      <c r="Q65" s="17"/>
      <c r="R65" s="17">
        <v>2022</v>
      </c>
      <c r="S65" s="17"/>
      <c r="T65" s="83">
        <v>2023</v>
      </c>
      <c r="U65" s="83"/>
      <c r="V65" s="83">
        <v>2021</v>
      </c>
      <c r="W65" s="83"/>
      <c r="X65" s="83">
        <v>2022</v>
      </c>
      <c r="Y65" s="83"/>
      <c r="Z65" s="83">
        <v>2023</v>
      </c>
      <c r="AA65" s="83"/>
      <c r="AB65" s="83">
        <v>2021</v>
      </c>
      <c r="AC65" s="83"/>
      <c r="AD65" s="83">
        <v>2022</v>
      </c>
      <c r="AE65" s="83"/>
      <c r="AF65" s="83">
        <v>2023</v>
      </c>
      <c r="AG65" s="83"/>
      <c r="AH65" s="83">
        <v>2021</v>
      </c>
      <c r="AI65" s="83"/>
      <c r="AJ65" s="83">
        <v>2022</v>
      </c>
      <c r="AK65" s="83"/>
      <c r="AL65" s="83">
        <v>2023</v>
      </c>
      <c r="AM65" s="83"/>
      <c r="AN65" s="83">
        <v>2023</v>
      </c>
      <c r="AO65" s="83"/>
    </row>
    <row r="66" spans="2:41" x14ac:dyDescent="0.2">
      <c r="B66" s="47" t="s">
        <v>105</v>
      </c>
      <c r="C66" s="34" t="s">
        <v>106</v>
      </c>
      <c r="D66" s="17" t="s">
        <v>107</v>
      </c>
      <c r="E66" s="17" t="s">
        <v>108</v>
      </c>
      <c r="F66" s="17" t="s">
        <v>107</v>
      </c>
      <c r="G66" s="17" t="s">
        <v>108</v>
      </c>
      <c r="H66" s="17" t="s">
        <v>107</v>
      </c>
      <c r="I66" s="17" t="s">
        <v>108</v>
      </c>
      <c r="J66" s="17" t="s">
        <v>107</v>
      </c>
      <c r="K66" s="17" t="s">
        <v>108</v>
      </c>
      <c r="L66" s="17" t="s">
        <v>107</v>
      </c>
      <c r="M66" s="17" t="s">
        <v>108</v>
      </c>
      <c r="N66" s="17" t="s">
        <v>107</v>
      </c>
      <c r="O66" s="17" t="s">
        <v>108</v>
      </c>
      <c r="P66" s="17" t="s">
        <v>107</v>
      </c>
      <c r="Q66" s="17" t="s">
        <v>108</v>
      </c>
      <c r="R66" s="17" t="s">
        <v>107</v>
      </c>
      <c r="S66" s="17" t="s">
        <v>108</v>
      </c>
      <c r="T66" s="17" t="s">
        <v>107</v>
      </c>
      <c r="U66" s="17" t="s">
        <v>108</v>
      </c>
      <c r="V66" s="17" t="s">
        <v>107</v>
      </c>
      <c r="W66" s="17" t="s">
        <v>108</v>
      </c>
      <c r="X66" s="17" t="s">
        <v>107</v>
      </c>
      <c r="Y66" s="17" t="s">
        <v>108</v>
      </c>
      <c r="Z66" s="17" t="s">
        <v>107</v>
      </c>
      <c r="AA66" s="17" t="s">
        <v>108</v>
      </c>
      <c r="AB66" s="17" t="s">
        <v>107</v>
      </c>
      <c r="AC66" s="17" t="s">
        <v>108</v>
      </c>
      <c r="AD66" s="17" t="s">
        <v>107</v>
      </c>
      <c r="AE66" s="17" t="s">
        <v>108</v>
      </c>
      <c r="AF66" s="17" t="s">
        <v>107</v>
      </c>
      <c r="AG66" s="17" t="s">
        <v>108</v>
      </c>
      <c r="AH66" s="17" t="s">
        <v>107</v>
      </c>
      <c r="AI66" s="17" t="s">
        <v>108</v>
      </c>
      <c r="AJ66" s="17" t="s">
        <v>107</v>
      </c>
      <c r="AK66" s="17" t="s">
        <v>108</v>
      </c>
      <c r="AL66" s="17" t="s">
        <v>107</v>
      </c>
      <c r="AM66" s="17" t="s">
        <v>108</v>
      </c>
      <c r="AN66" s="17" t="s">
        <v>107</v>
      </c>
      <c r="AO66" s="17" t="s">
        <v>108</v>
      </c>
    </row>
    <row r="67" spans="2:41" x14ac:dyDescent="0.2">
      <c r="B67" s="48" t="s">
        <v>109</v>
      </c>
      <c r="C67" s="35" t="s">
        <v>110</v>
      </c>
      <c r="D67" s="12">
        <v>0</v>
      </c>
      <c r="E67" s="12">
        <v>0</v>
      </c>
      <c r="F67" s="12">
        <v>1</v>
      </c>
      <c r="G67" s="12">
        <v>0.2</v>
      </c>
      <c r="H67" s="12">
        <v>2</v>
      </c>
      <c r="I67" s="12">
        <v>1</v>
      </c>
      <c r="J67" s="12" t="s">
        <v>15</v>
      </c>
      <c r="K67" s="12" t="s">
        <v>15</v>
      </c>
      <c r="L67" s="12">
        <v>0</v>
      </c>
      <c r="M67" s="12">
        <v>0</v>
      </c>
      <c r="N67" s="12">
        <v>0</v>
      </c>
      <c r="O67" s="12">
        <v>0</v>
      </c>
      <c r="P67" s="12">
        <v>1</v>
      </c>
      <c r="Q67" s="12">
        <v>0.25</v>
      </c>
      <c r="R67" s="12">
        <v>2</v>
      </c>
      <c r="S67" s="12">
        <v>0.5</v>
      </c>
      <c r="T67" s="12">
        <v>2</v>
      </c>
      <c r="U67" s="12">
        <v>0.5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1</v>
      </c>
      <c r="AC67" s="12">
        <v>0.4</v>
      </c>
      <c r="AD67" s="12">
        <v>1</v>
      </c>
      <c r="AE67" s="12">
        <v>0.4</v>
      </c>
      <c r="AF67" s="12">
        <v>1</v>
      </c>
      <c r="AG67" s="12">
        <v>0.4</v>
      </c>
      <c r="AH67" s="75">
        <v>0</v>
      </c>
      <c r="AI67" s="12">
        <v>0</v>
      </c>
      <c r="AJ67" s="75">
        <v>0</v>
      </c>
      <c r="AK67" s="12">
        <v>0</v>
      </c>
      <c r="AL67" s="75">
        <v>0</v>
      </c>
      <c r="AM67" s="12">
        <v>0</v>
      </c>
      <c r="AN67" s="75">
        <v>0</v>
      </c>
      <c r="AO67" s="12">
        <v>0</v>
      </c>
    </row>
    <row r="68" spans="2:41" x14ac:dyDescent="0.2">
      <c r="B68" s="48" t="s">
        <v>111</v>
      </c>
      <c r="C68" s="35" t="s">
        <v>112</v>
      </c>
      <c r="D68" s="12" t="s">
        <v>15</v>
      </c>
      <c r="E68" s="12" t="s">
        <v>15</v>
      </c>
      <c r="F68" s="54" t="s">
        <v>15</v>
      </c>
      <c r="G68" s="55" t="s">
        <v>15</v>
      </c>
      <c r="H68" s="54">
        <v>8</v>
      </c>
      <c r="I68" s="55">
        <v>0.02</v>
      </c>
      <c r="J68" s="12" t="s">
        <v>15</v>
      </c>
      <c r="K68" s="12" t="s">
        <v>15</v>
      </c>
      <c r="L68" s="54" t="s">
        <v>15</v>
      </c>
      <c r="M68" s="54" t="s">
        <v>15</v>
      </c>
      <c r="N68" s="54">
        <v>10</v>
      </c>
      <c r="O68" s="55">
        <v>2.8000000000000001E-2</v>
      </c>
      <c r="P68" s="12" t="s">
        <v>15</v>
      </c>
      <c r="Q68" s="12" t="s">
        <v>15</v>
      </c>
      <c r="R68" s="12" t="s">
        <v>15</v>
      </c>
      <c r="S68" s="12" t="s">
        <v>15</v>
      </c>
      <c r="T68" s="54" t="s">
        <v>15</v>
      </c>
      <c r="U68" s="55" t="s">
        <v>15</v>
      </c>
      <c r="V68" s="12">
        <v>0</v>
      </c>
      <c r="W68" s="12" t="s">
        <v>15</v>
      </c>
      <c r="X68" s="12" t="s">
        <v>15</v>
      </c>
      <c r="Y68" s="12" t="s">
        <v>15</v>
      </c>
      <c r="Z68" s="54" t="s">
        <v>15</v>
      </c>
      <c r="AA68" s="55" t="s">
        <v>15</v>
      </c>
      <c r="AB68" s="12" t="s">
        <v>15</v>
      </c>
      <c r="AC68" s="12" t="s">
        <v>15</v>
      </c>
      <c r="AD68" s="54" t="s">
        <v>15</v>
      </c>
      <c r="AE68" s="54" t="s">
        <v>15</v>
      </c>
      <c r="AF68" s="54">
        <v>13</v>
      </c>
      <c r="AG68" s="55">
        <v>0.05</v>
      </c>
      <c r="AH68" s="76" t="s">
        <v>15</v>
      </c>
      <c r="AI68" s="54" t="s">
        <v>15</v>
      </c>
      <c r="AJ68" s="76" t="s">
        <v>15</v>
      </c>
      <c r="AK68" s="54" t="s">
        <v>15</v>
      </c>
      <c r="AL68" s="76" t="s">
        <v>15</v>
      </c>
      <c r="AM68" s="55" t="s">
        <v>15</v>
      </c>
      <c r="AN68" s="76">
        <v>3</v>
      </c>
      <c r="AO68" s="55">
        <v>0.8</v>
      </c>
    </row>
    <row r="69" spans="2:41" x14ac:dyDescent="0.2">
      <c r="B69" s="48" t="s">
        <v>113</v>
      </c>
      <c r="C69" s="35" t="s">
        <v>114</v>
      </c>
      <c r="D69" s="12">
        <v>1</v>
      </c>
      <c r="E69" s="12">
        <v>1.4814814814814814E-3</v>
      </c>
      <c r="F69" s="12">
        <v>55</v>
      </c>
      <c r="G69" s="12">
        <v>8.3000000000000007</v>
      </c>
      <c r="H69" s="12">
        <v>1</v>
      </c>
      <c r="I69" s="12">
        <v>0.25</v>
      </c>
      <c r="J69" s="12" t="s">
        <v>15</v>
      </c>
      <c r="K69" s="12" t="s">
        <v>15</v>
      </c>
      <c r="L69" s="12">
        <v>5</v>
      </c>
      <c r="M69" s="12">
        <v>1.1200000000000001</v>
      </c>
      <c r="N69" s="12">
        <v>8</v>
      </c>
      <c r="O69" s="12">
        <v>1.8</v>
      </c>
      <c r="P69" s="12">
        <v>0</v>
      </c>
      <c r="Q69" s="12">
        <v>0</v>
      </c>
      <c r="R69" s="12">
        <v>7</v>
      </c>
      <c r="S69" s="12">
        <v>2</v>
      </c>
      <c r="T69" s="12" t="s">
        <v>15</v>
      </c>
      <c r="U69" s="12" t="s">
        <v>15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 t="s">
        <v>15</v>
      </c>
      <c r="AG69" s="12" t="s">
        <v>15</v>
      </c>
      <c r="AH69" s="75">
        <v>0</v>
      </c>
      <c r="AI69" s="12">
        <v>0</v>
      </c>
      <c r="AJ69" s="75">
        <v>6</v>
      </c>
      <c r="AK69" s="12">
        <v>4.5</v>
      </c>
      <c r="AL69" s="75">
        <v>0</v>
      </c>
      <c r="AM69" s="12">
        <v>0</v>
      </c>
      <c r="AN69" s="75">
        <v>1</v>
      </c>
      <c r="AO69" s="12">
        <v>0.3</v>
      </c>
    </row>
    <row r="70" spans="2:41" x14ac:dyDescent="0.2">
      <c r="B70" s="48" t="s">
        <v>115</v>
      </c>
      <c r="C70" s="35" t="s">
        <v>116</v>
      </c>
      <c r="D70" s="12">
        <v>4</v>
      </c>
      <c r="E70" s="12">
        <v>0.59</v>
      </c>
      <c r="F70" s="12">
        <v>3</v>
      </c>
      <c r="G70" s="12">
        <v>0.45</v>
      </c>
      <c r="H70" s="12">
        <v>2</v>
      </c>
      <c r="I70" s="12">
        <v>0</v>
      </c>
      <c r="J70" s="12">
        <v>1</v>
      </c>
      <c r="K70" s="12">
        <v>0.22</v>
      </c>
      <c r="L70" s="12">
        <v>1</v>
      </c>
      <c r="M70" s="12">
        <v>0.22</v>
      </c>
      <c r="N70" s="12">
        <v>8</v>
      </c>
      <c r="O70" s="12">
        <v>0</v>
      </c>
      <c r="P70" s="12">
        <v>8</v>
      </c>
      <c r="Q70" s="12">
        <v>1.98</v>
      </c>
      <c r="R70" s="12">
        <v>8</v>
      </c>
      <c r="S70" s="12">
        <v>2.06</v>
      </c>
      <c r="T70" s="12" t="s">
        <v>15</v>
      </c>
      <c r="U70" s="12" t="s">
        <v>15</v>
      </c>
      <c r="V70" s="12">
        <v>8</v>
      </c>
      <c r="W70" s="12">
        <v>6.25</v>
      </c>
      <c r="X70" s="12">
        <v>8</v>
      </c>
      <c r="Y70" s="12">
        <v>6.84</v>
      </c>
      <c r="Z70" s="12">
        <v>0</v>
      </c>
      <c r="AA70" s="12">
        <v>0</v>
      </c>
      <c r="AB70" s="12">
        <v>4</v>
      </c>
      <c r="AC70" s="12">
        <v>1.5</v>
      </c>
      <c r="AD70" s="12">
        <v>0</v>
      </c>
      <c r="AE70" s="12" t="s">
        <v>15</v>
      </c>
      <c r="AF70" s="12" t="s">
        <v>15</v>
      </c>
      <c r="AG70" s="12">
        <v>0</v>
      </c>
      <c r="AH70" s="75">
        <v>3</v>
      </c>
      <c r="AI70" s="12">
        <v>2.16</v>
      </c>
      <c r="AJ70" s="75">
        <v>7</v>
      </c>
      <c r="AK70" s="12">
        <v>5.2</v>
      </c>
      <c r="AL70" s="75">
        <v>0</v>
      </c>
      <c r="AM70" s="12">
        <v>0</v>
      </c>
      <c r="AN70" s="75">
        <v>1</v>
      </c>
      <c r="AO70" s="12">
        <v>0.3</v>
      </c>
    </row>
    <row r="71" spans="2:41" ht="24" x14ac:dyDescent="0.2">
      <c r="B71" s="48" t="s">
        <v>117</v>
      </c>
      <c r="C71" s="35" t="s">
        <v>118</v>
      </c>
      <c r="D71" s="12">
        <v>77</v>
      </c>
      <c r="E71" s="12">
        <v>26.1</v>
      </c>
      <c r="F71" s="12">
        <v>89</v>
      </c>
      <c r="G71" s="12">
        <v>28</v>
      </c>
      <c r="H71" s="12">
        <v>39</v>
      </c>
      <c r="I71" s="12">
        <v>43</v>
      </c>
      <c r="J71" s="12">
        <v>14</v>
      </c>
      <c r="K71" s="12">
        <v>13.6</v>
      </c>
      <c r="L71" s="12">
        <v>23</v>
      </c>
      <c r="M71" s="12">
        <v>30</v>
      </c>
      <c r="N71" s="12">
        <v>21</v>
      </c>
      <c r="O71" s="12">
        <v>24</v>
      </c>
      <c r="P71" s="12">
        <v>10</v>
      </c>
      <c r="Q71" s="12">
        <v>37</v>
      </c>
      <c r="R71" s="12">
        <v>2</v>
      </c>
      <c r="S71" s="12">
        <v>7.7</v>
      </c>
      <c r="T71" s="12">
        <v>0</v>
      </c>
      <c r="U71" s="12">
        <v>0</v>
      </c>
      <c r="V71" s="12">
        <v>41</v>
      </c>
      <c r="W71" s="12">
        <v>32.03</v>
      </c>
      <c r="X71" s="12">
        <v>35</v>
      </c>
      <c r="Y71" s="12">
        <v>30</v>
      </c>
      <c r="Z71" s="12">
        <v>20</v>
      </c>
      <c r="AA71" s="12">
        <v>40</v>
      </c>
      <c r="AB71" s="12" t="s">
        <v>15</v>
      </c>
      <c r="AC71" s="12" t="s">
        <v>15</v>
      </c>
      <c r="AD71" s="12">
        <v>17</v>
      </c>
      <c r="AE71" s="12">
        <v>30.4</v>
      </c>
      <c r="AF71" s="12">
        <v>18</v>
      </c>
      <c r="AG71" s="12">
        <v>30</v>
      </c>
      <c r="AH71" s="75" t="s">
        <v>15</v>
      </c>
      <c r="AI71" s="12" t="s">
        <v>15</v>
      </c>
      <c r="AJ71" s="75">
        <v>13</v>
      </c>
      <c r="AK71" s="12">
        <v>26</v>
      </c>
      <c r="AL71" s="75">
        <v>12</v>
      </c>
      <c r="AM71" s="12">
        <v>30.8</v>
      </c>
      <c r="AN71" s="75" t="s">
        <v>15</v>
      </c>
      <c r="AO71" s="12" t="s">
        <v>15</v>
      </c>
    </row>
    <row r="72" spans="2:41" ht="24" x14ac:dyDescent="0.2">
      <c r="B72" s="48" t="s">
        <v>119</v>
      </c>
      <c r="C72" s="35" t="s">
        <v>120</v>
      </c>
      <c r="D72" s="12">
        <v>5</v>
      </c>
      <c r="E72" s="12">
        <v>18.510000000000002</v>
      </c>
      <c r="F72" s="12">
        <v>5</v>
      </c>
      <c r="G72" s="12">
        <v>20</v>
      </c>
      <c r="H72" s="12">
        <v>4</v>
      </c>
      <c r="I72" s="12">
        <v>25</v>
      </c>
      <c r="J72" s="12" t="s">
        <v>15</v>
      </c>
      <c r="K72" s="12" t="s">
        <v>15</v>
      </c>
      <c r="L72" s="12">
        <v>8</v>
      </c>
      <c r="M72" s="12">
        <v>61.5</v>
      </c>
      <c r="N72" s="12">
        <v>4</v>
      </c>
      <c r="O72" s="12">
        <v>44</v>
      </c>
      <c r="P72" s="12">
        <v>2</v>
      </c>
      <c r="Q72" s="12">
        <v>20</v>
      </c>
      <c r="R72" s="12">
        <v>1</v>
      </c>
      <c r="S72" s="12">
        <v>7.7</v>
      </c>
      <c r="T72" s="12">
        <v>22</v>
      </c>
      <c r="U72" s="12">
        <v>0</v>
      </c>
      <c r="V72" s="12">
        <v>1</v>
      </c>
      <c r="W72" s="12">
        <v>20</v>
      </c>
      <c r="X72" s="12">
        <v>1</v>
      </c>
      <c r="Y72" s="12">
        <v>14.3</v>
      </c>
      <c r="Z72" s="12">
        <v>0</v>
      </c>
      <c r="AA72" s="12">
        <v>0</v>
      </c>
      <c r="AB72" s="12" t="s">
        <v>15</v>
      </c>
      <c r="AC72" s="12" t="s">
        <v>15</v>
      </c>
      <c r="AD72" s="12">
        <v>19</v>
      </c>
      <c r="AE72" s="12">
        <v>7</v>
      </c>
      <c r="AF72" s="12">
        <v>19</v>
      </c>
      <c r="AG72" s="12">
        <v>21</v>
      </c>
      <c r="AH72" s="75">
        <v>1</v>
      </c>
      <c r="AI72" s="12">
        <v>1</v>
      </c>
      <c r="AJ72" s="75">
        <v>1</v>
      </c>
      <c r="AK72" s="12">
        <v>33</v>
      </c>
      <c r="AL72" s="75">
        <v>1</v>
      </c>
      <c r="AM72" s="12">
        <v>33</v>
      </c>
      <c r="AN72" s="75" t="s">
        <v>15</v>
      </c>
      <c r="AO72" s="12" t="s">
        <v>15</v>
      </c>
    </row>
    <row r="73" spans="2:41" x14ac:dyDescent="0.25">
      <c r="B73" s="5"/>
      <c r="C73" s="41"/>
    </row>
    <row r="74" spans="2:41" ht="12.75" x14ac:dyDescent="0.25">
      <c r="B74" s="93" t="s">
        <v>121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</row>
    <row r="75" spans="2:41" x14ac:dyDescent="0.2">
      <c r="B75" s="46" t="s">
        <v>1</v>
      </c>
      <c r="C75" s="37" t="s">
        <v>2</v>
      </c>
      <c r="D75" s="84" t="s">
        <v>3</v>
      </c>
      <c r="E75" s="84"/>
      <c r="F75" s="84"/>
      <c r="G75" s="84"/>
      <c r="H75" s="84"/>
      <c r="I75" s="84"/>
      <c r="J75" s="82" t="s">
        <v>4</v>
      </c>
      <c r="K75" s="82"/>
      <c r="L75" s="82"/>
      <c r="M75" s="82"/>
      <c r="N75" s="82"/>
      <c r="O75" s="82"/>
      <c r="P75" s="82" t="s">
        <v>5</v>
      </c>
      <c r="Q75" s="82"/>
      <c r="R75" s="82"/>
      <c r="S75" s="82"/>
      <c r="T75" s="82"/>
      <c r="U75" s="82"/>
      <c r="V75" s="82" t="s">
        <v>6</v>
      </c>
      <c r="W75" s="82"/>
      <c r="X75" s="82"/>
      <c r="Y75" s="82"/>
      <c r="Z75" s="82"/>
      <c r="AA75" s="82"/>
      <c r="AB75" s="82" t="s">
        <v>7</v>
      </c>
      <c r="AC75" s="82"/>
      <c r="AD75" s="82"/>
      <c r="AE75" s="82"/>
      <c r="AF75" s="82"/>
      <c r="AG75" s="82"/>
      <c r="AH75" s="82" t="s">
        <v>8</v>
      </c>
      <c r="AI75" s="82"/>
      <c r="AJ75" s="82"/>
      <c r="AK75" s="82"/>
      <c r="AL75" s="82"/>
      <c r="AM75" s="82"/>
      <c r="AN75" s="62" t="s">
        <v>38</v>
      </c>
    </row>
    <row r="76" spans="2:41" x14ac:dyDescent="0.2">
      <c r="B76" s="47" t="s">
        <v>11</v>
      </c>
      <c r="C76" s="34" t="s">
        <v>12</v>
      </c>
      <c r="D76" s="17">
        <v>2018</v>
      </c>
      <c r="E76" s="17">
        <v>2019</v>
      </c>
      <c r="F76" s="17">
        <v>2020</v>
      </c>
      <c r="G76" s="17">
        <v>2021</v>
      </c>
      <c r="H76" s="17">
        <v>2022</v>
      </c>
      <c r="I76" s="17">
        <v>2023</v>
      </c>
      <c r="J76" s="17">
        <v>2018</v>
      </c>
      <c r="K76" s="17">
        <v>2019</v>
      </c>
      <c r="L76" s="17">
        <v>2020</v>
      </c>
      <c r="M76" s="17">
        <v>2021</v>
      </c>
      <c r="N76" s="17">
        <v>2022</v>
      </c>
      <c r="O76" s="17">
        <v>2023</v>
      </c>
      <c r="P76" s="17">
        <v>2018</v>
      </c>
      <c r="Q76" s="17">
        <v>2019</v>
      </c>
      <c r="R76" s="17">
        <v>2020</v>
      </c>
      <c r="S76" s="17">
        <v>2021</v>
      </c>
      <c r="T76" s="17">
        <v>2022</v>
      </c>
      <c r="U76" s="17">
        <v>2023</v>
      </c>
      <c r="V76" s="17">
        <v>2018</v>
      </c>
      <c r="W76" s="17">
        <v>2019</v>
      </c>
      <c r="X76" s="17">
        <v>2020</v>
      </c>
      <c r="Y76" s="17">
        <v>2021</v>
      </c>
      <c r="Z76" s="17">
        <v>2022</v>
      </c>
      <c r="AA76" s="17">
        <v>2023</v>
      </c>
      <c r="AB76" s="17">
        <v>2018</v>
      </c>
      <c r="AC76" s="17">
        <v>2019</v>
      </c>
      <c r="AD76" s="17">
        <v>2020</v>
      </c>
      <c r="AE76" s="17">
        <v>2021</v>
      </c>
      <c r="AF76" s="17">
        <v>2022</v>
      </c>
      <c r="AG76" s="17">
        <v>2023</v>
      </c>
      <c r="AH76" s="17">
        <v>2018</v>
      </c>
      <c r="AI76" s="17">
        <v>2019</v>
      </c>
      <c r="AJ76" s="17">
        <v>2020</v>
      </c>
      <c r="AK76" s="17">
        <v>2021</v>
      </c>
      <c r="AL76" s="17">
        <v>2022</v>
      </c>
      <c r="AM76" s="17">
        <v>2023</v>
      </c>
      <c r="AN76" s="17">
        <v>2023</v>
      </c>
    </row>
    <row r="77" spans="2:41" x14ac:dyDescent="0.2">
      <c r="B77" s="48" t="s">
        <v>122</v>
      </c>
      <c r="C77" s="35" t="s">
        <v>123</v>
      </c>
      <c r="D77" s="16">
        <v>100</v>
      </c>
      <c r="E77" s="16">
        <v>136</v>
      </c>
      <c r="F77" s="16">
        <v>123</v>
      </c>
      <c r="G77" s="16">
        <v>146</v>
      </c>
      <c r="H77" s="16">
        <v>67</v>
      </c>
      <c r="I77" s="16">
        <v>104</v>
      </c>
      <c r="J77" s="16">
        <v>19</v>
      </c>
      <c r="K77" s="16">
        <v>56</v>
      </c>
      <c r="L77" s="16">
        <v>11</v>
      </c>
      <c r="M77" s="16">
        <v>25</v>
      </c>
      <c r="N77" s="16">
        <v>26</v>
      </c>
      <c r="O77" s="16">
        <v>28</v>
      </c>
      <c r="P77" s="16">
        <v>51</v>
      </c>
      <c r="Q77" s="16">
        <v>48</v>
      </c>
      <c r="R77" s="16">
        <v>46</v>
      </c>
      <c r="S77" s="16">
        <v>30</v>
      </c>
      <c r="T77" s="16">
        <v>21</v>
      </c>
      <c r="U77" s="16">
        <v>42</v>
      </c>
      <c r="V77" s="16">
        <v>23</v>
      </c>
      <c r="W77" s="16">
        <v>22</v>
      </c>
      <c r="X77" s="16">
        <v>11</v>
      </c>
      <c r="Y77" s="16">
        <v>11</v>
      </c>
      <c r="Z77" s="16">
        <v>12</v>
      </c>
      <c r="AA77" s="16">
        <v>23</v>
      </c>
      <c r="AB77" s="16">
        <v>24</v>
      </c>
      <c r="AC77" s="16">
        <v>7</v>
      </c>
      <c r="AD77" s="16">
        <v>46</v>
      </c>
      <c r="AE77" s="16">
        <v>27</v>
      </c>
      <c r="AF77" s="16">
        <v>27</v>
      </c>
      <c r="AG77" s="16">
        <v>41</v>
      </c>
      <c r="AH77" s="16">
        <v>51</v>
      </c>
      <c r="AI77" s="16">
        <v>25</v>
      </c>
      <c r="AJ77" s="16">
        <v>17</v>
      </c>
      <c r="AK77" s="16">
        <v>15</v>
      </c>
      <c r="AL77" s="16">
        <v>19</v>
      </c>
      <c r="AM77" s="16">
        <v>14</v>
      </c>
      <c r="AN77" s="16">
        <v>45</v>
      </c>
    </row>
    <row r="78" spans="2:41" x14ac:dyDescent="0.25">
      <c r="B78" s="80" t="s">
        <v>124</v>
      </c>
      <c r="C78" s="35" t="s">
        <v>125</v>
      </c>
      <c r="D78" s="16">
        <v>9</v>
      </c>
      <c r="E78" s="16">
        <v>26</v>
      </c>
      <c r="F78" s="16">
        <v>30</v>
      </c>
      <c r="G78" s="16">
        <v>48</v>
      </c>
      <c r="H78" s="16">
        <v>42</v>
      </c>
      <c r="I78" s="16">
        <v>27</v>
      </c>
      <c r="J78" s="16">
        <v>11</v>
      </c>
      <c r="K78" s="16">
        <v>17</v>
      </c>
      <c r="L78" s="16">
        <v>9</v>
      </c>
      <c r="M78" s="16">
        <v>11</v>
      </c>
      <c r="N78" s="16">
        <v>18</v>
      </c>
      <c r="O78" s="16">
        <v>16</v>
      </c>
      <c r="P78" s="16">
        <v>26</v>
      </c>
      <c r="Q78" s="16">
        <v>26</v>
      </c>
      <c r="R78" s="16">
        <v>17</v>
      </c>
      <c r="S78" s="16">
        <v>15</v>
      </c>
      <c r="T78" s="16">
        <v>17</v>
      </c>
      <c r="U78" s="16">
        <v>22</v>
      </c>
      <c r="V78" s="16">
        <v>2</v>
      </c>
      <c r="W78" s="16">
        <v>5</v>
      </c>
      <c r="X78" s="16">
        <v>1</v>
      </c>
      <c r="Y78" s="16">
        <v>2</v>
      </c>
      <c r="Z78" s="16">
        <v>4</v>
      </c>
      <c r="AA78" s="16">
        <v>1</v>
      </c>
      <c r="AB78" s="16">
        <v>1</v>
      </c>
      <c r="AC78" s="16">
        <v>2</v>
      </c>
      <c r="AD78" s="16">
        <v>3</v>
      </c>
      <c r="AE78" s="16">
        <v>1</v>
      </c>
      <c r="AF78" s="16">
        <v>3</v>
      </c>
      <c r="AG78" s="16">
        <v>10</v>
      </c>
      <c r="AH78" s="16">
        <v>24</v>
      </c>
      <c r="AI78" s="16">
        <v>7</v>
      </c>
      <c r="AJ78" s="16">
        <v>9</v>
      </c>
      <c r="AK78" s="16">
        <v>4</v>
      </c>
      <c r="AL78" s="16">
        <v>4</v>
      </c>
      <c r="AM78" s="16">
        <v>9</v>
      </c>
      <c r="AN78" s="16">
        <v>8</v>
      </c>
    </row>
    <row r="79" spans="2:41" x14ac:dyDescent="0.2">
      <c r="B79" s="48" t="s">
        <v>126</v>
      </c>
      <c r="C79" s="35" t="s">
        <v>127</v>
      </c>
      <c r="D79" s="16">
        <v>15.25</v>
      </c>
      <c r="E79" s="16">
        <v>13.61</v>
      </c>
      <c r="F79" s="16">
        <v>10.95</v>
      </c>
      <c r="G79" s="16">
        <v>13.33</v>
      </c>
      <c r="H79" s="16">
        <v>10.9</v>
      </c>
      <c r="I79" s="16">
        <v>10.52</v>
      </c>
      <c r="J79" s="16">
        <v>7.4</v>
      </c>
      <c r="K79" s="16">
        <v>7.4</v>
      </c>
      <c r="L79" s="16">
        <v>2.2000000000000002</v>
      </c>
      <c r="M79" s="16">
        <v>5.2</v>
      </c>
      <c r="N79" s="16">
        <v>9.6</v>
      </c>
      <c r="O79" s="16">
        <v>6.96</v>
      </c>
      <c r="P79" s="16">
        <v>10</v>
      </c>
      <c r="Q79" s="16">
        <v>24</v>
      </c>
      <c r="R79" s="16">
        <v>7</v>
      </c>
      <c r="S79" s="16">
        <v>5</v>
      </c>
      <c r="T79" s="16">
        <v>9.6</v>
      </c>
      <c r="U79" s="16">
        <v>7.23</v>
      </c>
      <c r="V79" s="16">
        <v>14.61</v>
      </c>
      <c r="W79" s="16">
        <v>35.619999999999997</v>
      </c>
      <c r="X79" s="16">
        <v>21.71</v>
      </c>
      <c r="Y79" s="16">
        <v>9.3800000000000008</v>
      </c>
      <c r="Z79" s="16">
        <v>16.399999999999999</v>
      </c>
      <c r="AA79" s="16">
        <v>10.57</v>
      </c>
      <c r="AB79" s="16">
        <v>5</v>
      </c>
      <c r="AC79" s="16">
        <v>5</v>
      </c>
      <c r="AD79" s="16">
        <v>9</v>
      </c>
      <c r="AE79" s="16">
        <v>7</v>
      </c>
      <c r="AF79" s="16">
        <v>6.7</v>
      </c>
      <c r="AG79" s="16">
        <v>14.44</v>
      </c>
      <c r="AH79" s="16">
        <v>17.010000000000002</v>
      </c>
      <c r="AI79" s="16">
        <v>17.010000000000002</v>
      </c>
      <c r="AJ79" s="16">
        <v>11.2</v>
      </c>
      <c r="AK79" s="16">
        <v>15.1</v>
      </c>
      <c r="AL79" s="16">
        <v>11.94</v>
      </c>
      <c r="AM79" s="16">
        <v>12.98</v>
      </c>
      <c r="AN79" s="16">
        <v>9.52</v>
      </c>
    </row>
    <row r="80" spans="2:41" x14ac:dyDescent="0.2">
      <c r="B80" s="48" t="s">
        <v>128</v>
      </c>
      <c r="C80" s="35" t="s">
        <v>129</v>
      </c>
      <c r="D80" s="16">
        <v>4.5199999999999996</v>
      </c>
      <c r="E80" s="16">
        <v>7.9</v>
      </c>
      <c r="F80" s="16">
        <v>4.99</v>
      </c>
      <c r="G80" s="16">
        <v>6.67</v>
      </c>
      <c r="H80" s="16">
        <v>5.7</v>
      </c>
      <c r="I80" s="16">
        <v>6.02</v>
      </c>
      <c r="J80" s="16">
        <v>3.6</v>
      </c>
      <c r="K80" s="16">
        <v>3.6</v>
      </c>
      <c r="L80" s="16">
        <v>1.3</v>
      </c>
      <c r="M80" s="16">
        <v>3.5</v>
      </c>
      <c r="N80" s="16">
        <v>5.0999999999999996</v>
      </c>
      <c r="O80" s="16">
        <v>3.94</v>
      </c>
      <c r="P80" s="16">
        <v>4</v>
      </c>
      <c r="Q80" s="16">
        <v>5</v>
      </c>
      <c r="R80" s="16">
        <v>3</v>
      </c>
      <c r="S80" s="16">
        <v>3</v>
      </c>
      <c r="T80" s="16">
        <v>5.0999999999999996</v>
      </c>
      <c r="U80" s="16">
        <v>3.04</v>
      </c>
      <c r="V80" s="16">
        <v>2.81</v>
      </c>
      <c r="W80" s="16">
        <v>10.27</v>
      </c>
      <c r="X80" s="16">
        <v>11.63</v>
      </c>
      <c r="Y80" s="16">
        <v>8.59</v>
      </c>
      <c r="Z80" s="16">
        <v>10.3</v>
      </c>
      <c r="AA80" s="16">
        <v>6</v>
      </c>
      <c r="AB80" s="16">
        <v>3</v>
      </c>
      <c r="AC80" s="16">
        <v>3</v>
      </c>
      <c r="AD80" s="16">
        <v>3</v>
      </c>
      <c r="AE80" s="16">
        <v>2</v>
      </c>
      <c r="AF80" s="16">
        <v>3</v>
      </c>
      <c r="AG80" s="16">
        <v>9.85</v>
      </c>
      <c r="AH80" s="16">
        <v>2.72</v>
      </c>
      <c r="AI80" s="16">
        <v>2.72</v>
      </c>
      <c r="AJ80" s="16">
        <v>2.1</v>
      </c>
      <c r="AK80" s="16">
        <v>3.6</v>
      </c>
      <c r="AL80" s="16">
        <v>4.47</v>
      </c>
      <c r="AM80" s="16">
        <v>58.82</v>
      </c>
      <c r="AN80" s="16">
        <v>5</v>
      </c>
    </row>
    <row r="81" spans="2:60" x14ac:dyDescent="0.25">
      <c r="B81" s="5"/>
      <c r="C81" s="5"/>
    </row>
    <row r="82" spans="2:60" ht="12.75" x14ac:dyDescent="0.25">
      <c r="B82" s="93" t="s">
        <v>130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</row>
    <row r="83" spans="2:60" x14ac:dyDescent="0.2">
      <c r="B83" s="46" t="s">
        <v>1</v>
      </c>
      <c r="C83" s="58" t="s">
        <v>2</v>
      </c>
      <c r="D83" s="82" t="s">
        <v>3</v>
      </c>
      <c r="E83" s="82"/>
      <c r="F83" s="82"/>
      <c r="G83" s="82"/>
      <c r="H83" s="82"/>
      <c r="I83" s="82"/>
      <c r="J83" s="98" t="s">
        <v>4</v>
      </c>
      <c r="K83" s="82"/>
      <c r="L83" s="82"/>
      <c r="M83" s="82"/>
      <c r="N83" s="82"/>
      <c r="O83" s="82"/>
      <c r="P83" s="82" t="s">
        <v>5</v>
      </c>
      <c r="Q83" s="82"/>
      <c r="R83" s="82"/>
      <c r="S83" s="82"/>
      <c r="T83" s="82"/>
      <c r="U83" s="82"/>
      <c r="V83" s="82" t="s">
        <v>6</v>
      </c>
      <c r="W83" s="82"/>
      <c r="X83" s="82"/>
      <c r="Y83" s="82"/>
      <c r="Z83" s="82"/>
      <c r="AA83" s="82"/>
      <c r="AB83" s="82" t="s">
        <v>7</v>
      </c>
      <c r="AC83" s="82"/>
      <c r="AD83" s="82"/>
      <c r="AE83" s="82"/>
      <c r="AF83" s="82"/>
      <c r="AG83" s="82"/>
      <c r="AH83" s="82" t="s">
        <v>8</v>
      </c>
      <c r="AI83" s="82"/>
      <c r="AJ83" s="82"/>
      <c r="AK83" s="82"/>
      <c r="AL83" s="82"/>
      <c r="AM83" s="82"/>
      <c r="AN83" s="62" t="s">
        <v>38</v>
      </c>
    </row>
    <row r="84" spans="2:60" x14ac:dyDescent="0.2">
      <c r="B84" s="47" t="s">
        <v>11</v>
      </c>
      <c r="C84" s="59" t="s">
        <v>12</v>
      </c>
      <c r="D84" s="17">
        <v>2018</v>
      </c>
      <c r="E84" s="17">
        <v>2019</v>
      </c>
      <c r="F84" s="17">
        <v>2020</v>
      </c>
      <c r="G84" s="17">
        <v>2021</v>
      </c>
      <c r="H84" s="17">
        <v>2022</v>
      </c>
      <c r="I84" s="17">
        <v>2023</v>
      </c>
      <c r="J84" s="17">
        <v>2018</v>
      </c>
      <c r="K84" s="17">
        <v>2019</v>
      </c>
      <c r="L84" s="17">
        <v>2020</v>
      </c>
      <c r="M84" s="17">
        <v>2021</v>
      </c>
      <c r="N84" s="17">
        <v>2022</v>
      </c>
      <c r="O84" s="17">
        <v>2023</v>
      </c>
      <c r="P84" s="17">
        <v>2018</v>
      </c>
      <c r="Q84" s="17">
        <v>2019</v>
      </c>
      <c r="R84" s="17">
        <v>2020</v>
      </c>
      <c r="S84" s="17">
        <v>2021</v>
      </c>
      <c r="T84" s="17">
        <v>2022</v>
      </c>
      <c r="U84" s="17">
        <v>2023</v>
      </c>
      <c r="V84" s="17">
        <v>2018</v>
      </c>
      <c r="W84" s="17">
        <v>2019</v>
      </c>
      <c r="X84" s="17">
        <v>2020</v>
      </c>
      <c r="Y84" s="17">
        <v>2021</v>
      </c>
      <c r="Z84" s="17">
        <v>2022</v>
      </c>
      <c r="AA84" s="17">
        <v>2023</v>
      </c>
      <c r="AB84" s="17">
        <v>2018</v>
      </c>
      <c r="AC84" s="17">
        <v>2019</v>
      </c>
      <c r="AD84" s="17">
        <v>2020</v>
      </c>
      <c r="AE84" s="17">
        <v>2021</v>
      </c>
      <c r="AF84" s="17">
        <v>2022</v>
      </c>
      <c r="AG84" s="17">
        <v>2023</v>
      </c>
      <c r="AH84" s="17">
        <v>2018</v>
      </c>
      <c r="AI84" s="17">
        <v>2019</v>
      </c>
      <c r="AJ84" s="17">
        <v>2020</v>
      </c>
      <c r="AK84" s="17">
        <v>2021</v>
      </c>
      <c r="AL84" s="17">
        <v>2022</v>
      </c>
      <c r="AM84" s="17">
        <v>2023</v>
      </c>
      <c r="AN84" s="17">
        <v>2023</v>
      </c>
    </row>
    <row r="85" spans="2:60" x14ac:dyDescent="0.2">
      <c r="B85" s="48" t="s">
        <v>131</v>
      </c>
      <c r="C85" s="60" t="s">
        <v>132</v>
      </c>
      <c r="D85" s="16">
        <v>0.95</v>
      </c>
      <c r="E85" s="16">
        <v>0.86</v>
      </c>
      <c r="F85" s="16" t="s">
        <v>133</v>
      </c>
      <c r="G85" s="16" t="s">
        <v>134</v>
      </c>
      <c r="H85" s="16" t="s">
        <v>133</v>
      </c>
      <c r="I85" s="16" t="s">
        <v>135</v>
      </c>
      <c r="J85" s="16">
        <v>0.98</v>
      </c>
      <c r="K85" s="16">
        <v>1.06</v>
      </c>
      <c r="L85" s="16" t="s">
        <v>136</v>
      </c>
      <c r="M85" s="16" t="s">
        <v>137</v>
      </c>
      <c r="N85" s="16" t="s">
        <v>138</v>
      </c>
      <c r="O85" s="16" t="s">
        <v>139</v>
      </c>
      <c r="P85" s="16">
        <v>0.81</v>
      </c>
      <c r="Q85" s="16">
        <v>0.74</v>
      </c>
      <c r="R85" s="16" t="s">
        <v>140</v>
      </c>
      <c r="S85" s="16" t="s">
        <v>141</v>
      </c>
      <c r="T85" s="16" t="s">
        <v>135</v>
      </c>
      <c r="U85" s="16" t="s">
        <v>142</v>
      </c>
      <c r="V85" s="16">
        <v>0.85</v>
      </c>
      <c r="W85" s="16">
        <v>0</v>
      </c>
      <c r="X85" s="16" t="s">
        <v>143</v>
      </c>
      <c r="Y85" s="16" t="s">
        <v>144</v>
      </c>
      <c r="Z85" s="16" t="s">
        <v>145</v>
      </c>
      <c r="AA85" s="16" t="s">
        <v>146</v>
      </c>
      <c r="AB85" s="16" t="s">
        <v>15</v>
      </c>
      <c r="AC85" s="16" t="s">
        <v>15</v>
      </c>
      <c r="AD85" s="79">
        <v>1</v>
      </c>
      <c r="AE85" s="79">
        <v>1</v>
      </c>
      <c r="AF85" s="79">
        <v>1</v>
      </c>
      <c r="AG85" s="79">
        <v>1</v>
      </c>
      <c r="AH85" s="16" t="s">
        <v>15</v>
      </c>
      <c r="AI85" s="16" t="s">
        <v>15</v>
      </c>
      <c r="AJ85" s="16" t="s">
        <v>147</v>
      </c>
      <c r="AK85" s="16" t="s">
        <v>141</v>
      </c>
      <c r="AL85" s="16" t="s">
        <v>148</v>
      </c>
      <c r="AM85" s="16" t="s">
        <v>148</v>
      </c>
      <c r="AN85" s="16">
        <v>0.85</v>
      </c>
    </row>
    <row r="86" spans="2:60" x14ac:dyDescent="0.2">
      <c r="B86" s="48" t="s">
        <v>149</v>
      </c>
      <c r="C86" s="60" t="s">
        <v>150</v>
      </c>
      <c r="D86" s="16">
        <v>0.95</v>
      </c>
      <c r="E86" s="16">
        <v>0.93</v>
      </c>
      <c r="F86" s="16" t="s">
        <v>142</v>
      </c>
      <c r="G86" s="16" t="s">
        <v>134</v>
      </c>
      <c r="H86" s="16" t="s">
        <v>142</v>
      </c>
      <c r="I86" s="16" t="s">
        <v>148</v>
      </c>
      <c r="J86" s="16">
        <v>1.02</v>
      </c>
      <c r="K86" s="16">
        <v>1</v>
      </c>
      <c r="L86" s="16" t="s">
        <v>136</v>
      </c>
      <c r="M86" s="16" t="s">
        <v>137</v>
      </c>
      <c r="N86" s="16" t="s">
        <v>138</v>
      </c>
      <c r="O86" s="16" t="s">
        <v>139</v>
      </c>
      <c r="P86" s="16">
        <v>0.92</v>
      </c>
      <c r="Q86" s="16">
        <v>0.91</v>
      </c>
      <c r="R86" s="16" t="s">
        <v>140</v>
      </c>
      <c r="S86" s="16" t="s">
        <v>141</v>
      </c>
      <c r="T86" s="16" t="s">
        <v>135</v>
      </c>
      <c r="U86" s="16" t="s">
        <v>142</v>
      </c>
      <c r="V86" s="16">
        <v>0.93</v>
      </c>
      <c r="W86" s="16">
        <v>0.63</v>
      </c>
      <c r="X86" s="16" t="s">
        <v>143</v>
      </c>
      <c r="Y86" s="16" t="s">
        <v>144</v>
      </c>
      <c r="Z86" s="16" t="s">
        <v>145</v>
      </c>
      <c r="AA86" s="16" t="s">
        <v>146</v>
      </c>
      <c r="AB86" s="16">
        <v>0.92</v>
      </c>
      <c r="AC86" s="16">
        <v>0.9</v>
      </c>
      <c r="AD86" s="79">
        <v>1</v>
      </c>
      <c r="AE86" s="79">
        <v>1</v>
      </c>
      <c r="AF86" s="79">
        <v>1</v>
      </c>
      <c r="AG86" s="79">
        <v>1</v>
      </c>
      <c r="AH86" s="16" t="s">
        <v>15</v>
      </c>
      <c r="AI86" s="16" t="s">
        <v>15</v>
      </c>
      <c r="AJ86" s="16" t="s">
        <v>151</v>
      </c>
      <c r="AK86" s="16" t="s">
        <v>152</v>
      </c>
      <c r="AL86" s="16" t="s">
        <v>142</v>
      </c>
      <c r="AM86" s="16" t="s">
        <v>142</v>
      </c>
      <c r="AN86" s="16">
        <v>0.85</v>
      </c>
    </row>
    <row r="87" spans="2:60" x14ac:dyDescent="0.2">
      <c r="B87" s="48" t="s">
        <v>153</v>
      </c>
      <c r="C87" s="60" t="s">
        <v>154</v>
      </c>
      <c r="D87" s="16">
        <v>1.02</v>
      </c>
      <c r="E87" s="16">
        <v>1.02</v>
      </c>
      <c r="F87" s="16" t="s">
        <v>155</v>
      </c>
      <c r="G87" s="16" t="s">
        <v>156</v>
      </c>
      <c r="H87" s="16" t="s">
        <v>157</v>
      </c>
      <c r="I87" s="16" t="s">
        <v>158</v>
      </c>
      <c r="J87" s="16">
        <v>1</v>
      </c>
      <c r="K87" s="16">
        <v>1</v>
      </c>
      <c r="L87" s="16" t="s">
        <v>159</v>
      </c>
      <c r="M87" s="16" t="s">
        <v>160</v>
      </c>
      <c r="N87" s="16" t="s">
        <v>134</v>
      </c>
      <c r="O87" s="16" t="s">
        <v>161</v>
      </c>
      <c r="P87" s="16">
        <v>1.01</v>
      </c>
      <c r="Q87" s="16">
        <v>0.99</v>
      </c>
      <c r="R87" s="16" t="s">
        <v>162</v>
      </c>
      <c r="S87" s="16" t="s">
        <v>162</v>
      </c>
      <c r="T87" s="16" t="s">
        <v>163</v>
      </c>
      <c r="U87" s="16" t="s">
        <v>164</v>
      </c>
      <c r="V87" s="16">
        <v>0.9</v>
      </c>
      <c r="W87" s="16">
        <v>0.85</v>
      </c>
      <c r="X87" s="16" t="s">
        <v>163</v>
      </c>
      <c r="Y87" s="16" t="s">
        <v>157</v>
      </c>
      <c r="Z87" s="16" t="s">
        <v>165</v>
      </c>
      <c r="AA87" s="16" t="s">
        <v>166</v>
      </c>
      <c r="AB87" s="16">
        <v>1.55</v>
      </c>
      <c r="AC87" s="16">
        <v>1.83</v>
      </c>
      <c r="AD87" s="79">
        <v>1</v>
      </c>
      <c r="AE87" s="79">
        <v>1</v>
      </c>
      <c r="AF87" s="79">
        <v>1</v>
      </c>
      <c r="AG87" s="79">
        <v>1</v>
      </c>
      <c r="AH87" s="16" t="s">
        <v>15</v>
      </c>
      <c r="AI87" s="16" t="s">
        <v>15</v>
      </c>
      <c r="AJ87" s="16" t="s">
        <v>160</v>
      </c>
      <c r="AK87" s="16" t="s">
        <v>167</v>
      </c>
      <c r="AL87" s="16" t="s">
        <v>167</v>
      </c>
      <c r="AM87" s="16" t="s">
        <v>168</v>
      </c>
      <c r="AN87" s="16">
        <v>0.91</v>
      </c>
    </row>
    <row r="88" spans="2:60" x14ac:dyDescent="0.2">
      <c r="B88" s="48" t="s">
        <v>169</v>
      </c>
      <c r="C88" s="60" t="s">
        <v>170</v>
      </c>
      <c r="D88" s="16">
        <v>0.99</v>
      </c>
      <c r="E88" s="16">
        <v>0.96</v>
      </c>
      <c r="F88" s="16" t="s">
        <v>155</v>
      </c>
      <c r="G88" s="16" t="s">
        <v>156</v>
      </c>
      <c r="H88" s="16" t="s">
        <v>171</v>
      </c>
      <c r="I88" s="16" t="s">
        <v>158</v>
      </c>
      <c r="J88" s="16">
        <v>0.9</v>
      </c>
      <c r="K88" s="16">
        <v>0.9</v>
      </c>
      <c r="L88" s="16" t="s">
        <v>159</v>
      </c>
      <c r="M88" s="16" t="s">
        <v>160</v>
      </c>
      <c r="N88" s="16" t="s">
        <v>134</v>
      </c>
      <c r="O88" s="16" t="s">
        <v>161</v>
      </c>
      <c r="P88" s="16">
        <v>0.71</v>
      </c>
      <c r="Q88" s="16">
        <v>0.91</v>
      </c>
      <c r="R88" s="16" t="s">
        <v>162</v>
      </c>
      <c r="S88" s="16" t="s">
        <v>162</v>
      </c>
      <c r="T88" s="16" t="s">
        <v>163</v>
      </c>
      <c r="U88" s="16" t="s">
        <v>164</v>
      </c>
      <c r="V88" s="16">
        <v>0.92</v>
      </c>
      <c r="W88" s="16">
        <v>0.8</v>
      </c>
      <c r="X88" s="16" t="s">
        <v>163</v>
      </c>
      <c r="Y88" s="16" t="s">
        <v>157</v>
      </c>
      <c r="Z88" s="16" t="s">
        <v>165</v>
      </c>
      <c r="AA88" s="16" t="s">
        <v>166</v>
      </c>
      <c r="AB88" s="16">
        <v>1.34</v>
      </c>
      <c r="AC88" s="16">
        <v>1.24</v>
      </c>
      <c r="AD88" s="79">
        <v>1</v>
      </c>
      <c r="AE88" s="79">
        <v>1</v>
      </c>
      <c r="AF88" s="79">
        <v>1</v>
      </c>
      <c r="AG88" s="79">
        <v>1</v>
      </c>
      <c r="AH88" s="16" t="s">
        <v>15</v>
      </c>
      <c r="AI88" s="16" t="s">
        <v>15</v>
      </c>
      <c r="AJ88" s="16">
        <v>1</v>
      </c>
      <c r="AK88" s="16" t="s">
        <v>167</v>
      </c>
      <c r="AL88" s="16" t="s">
        <v>172</v>
      </c>
      <c r="AM88" s="16" t="s">
        <v>168</v>
      </c>
      <c r="AN88" s="16">
        <v>0.91</v>
      </c>
    </row>
    <row r="89" spans="2:60" x14ac:dyDescent="0.2">
      <c r="B89" s="48" t="s">
        <v>173</v>
      </c>
      <c r="C89" s="60" t="s">
        <v>174</v>
      </c>
      <c r="D89" s="16">
        <v>0.88</v>
      </c>
      <c r="E89" s="16">
        <v>0.87</v>
      </c>
      <c r="F89" s="16" t="s">
        <v>164</v>
      </c>
      <c r="G89" s="16" t="s">
        <v>175</v>
      </c>
      <c r="H89" s="16" t="s">
        <v>175</v>
      </c>
      <c r="I89" s="16" t="s">
        <v>176</v>
      </c>
      <c r="J89" s="16">
        <v>0.83</v>
      </c>
      <c r="K89" s="16">
        <v>0.86</v>
      </c>
      <c r="L89" s="16" t="s">
        <v>162</v>
      </c>
      <c r="M89" s="16" t="s">
        <v>156</v>
      </c>
      <c r="N89" s="16" t="s">
        <v>157</v>
      </c>
      <c r="O89" s="16" t="s">
        <v>177</v>
      </c>
      <c r="P89" s="16">
        <v>2.2599999999999998</v>
      </c>
      <c r="Q89" s="16">
        <v>1.24</v>
      </c>
      <c r="R89" s="16" t="s">
        <v>165</v>
      </c>
      <c r="S89" s="16" t="s">
        <v>158</v>
      </c>
      <c r="T89" s="16" t="s">
        <v>161</v>
      </c>
      <c r="U89" s="16" t="s">
        <v>157</v>
      </c>
      <c r="V89" s="16">
        <v>0.78</v>
      </c>
      <c r="W89" s="16">
        <v>0.72</v>
      </c>
      <c r="X89" s="16" t="s">
        <v>162</v>
      </c>
      <c r="Y89" s="16" t="s">
        <v>156</v>
      </c>
      <c r="Z89" s="16" t="s">
        <v>178</v>
      </c>
      <c r="AA89" s="16" t="s">
        <v>155</v>
      </c>
      <c r="AB89" s="16">
        <v>0.97</v>
      </c>
      <c r="AC89" s="16">
        <v>0.97</v>
      </c>
      <c r="AD89" s="79">
        <v>1</v>
      </c>
      <c r="AE89" s="79">
        <v>1</v>
      </c>
      <c r="AF89" s="79">
        <v>1</v>
      </c>
      <c r="AG89" s="79">
        <v>1</v>
      </c>
      <c r="AH89" s="16" t="s">
        <v>15</v>
      </c>
      <c r="AI89" s="16" t="s">
        <v>15</v>
      </c>
      <c r="AJ89" s="16" t="s">
        <v>158</v>
      </c>
      <c r="AK89" s="16" t="s">
        <v>179</v>
      </c>
      <c r="AL89" s="16" t="s">
        <v>180</v>
      </c>
      <c r="AM89" s="16" t="s">
        <v>179</v>
      </c>
      <c r="AN89" s="16">
        <v>0.87</v>
      </c>
    </row>
    <row r="90" spans="2:60" x14ac:dyDescent="0.25">
      <c r="B90" s="5"/>
      <c r="C90" s="41"/>
    </row>
    <row r="91" spans="2:60" ht="12.75" x14ac:dyDescent="0.25">
      <c r="B91" s="93" t="s">
        <v>181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</row>
    <row r="92" spans="2:60" x14ac:dyDescent="0.2">
      <c r="B92" s="46" t="s">
        <v>1</v>
      </c>
      <c r="C92" s="58" t="s">
        <v>2</v>
      </c>
      <c r="D92" s="82" t="s">
        <v>3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 t="s">
        <v>4</v>
      </c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 t="s">
        <v>5</v>
      </c>
      <c r="AK92" s="82"/>
      <c r="AL92" s="82"/>
      <c r="AM92" s="82"/>
      <c r="AN92" s="82"/>
      <c r="AO92" s="82"/>
      <c r="AP92" s="82" t="s">
        <v>6</v>
      </c>
      <c r="AQ92" s="82"/>
      <c r="AR92" s="82"/>
      <c r="AS92" s="82"/>
      <c r="AT92" s="82"/>
      <c r="AU92" s="82"/>
      <c r="AV92" s="82" t="s">
        <v>104</v>
      </c>
      <c r="AW92" s="82"/>
      <c r="AX92" s="82"/>
      <c r="AY92" s="82"/>
      <c r="AZ92" s="82"/>
      <c r="BA92" s="82"/>
      <c r="BB92" s="82" t="s">
        <v>8</v>
      </c>
      <c r="BC92" s="82"/>
      <c r="BD92" s="82"/>
      <c r="BE92" s="82"/>
      <c r="BF92" s="82"/>
      <c r="BG92" s="82"/>
      <c r="BH92" s="62" t="s">
        <v>38</v>
      </c>
    </row>
    <row r="93" spans="2:60" x14ac:dyDescent="0.2">
      <c r="B93" s="47" t="s">
        <v>11</v>
      </c>
      <c r="C93" s="59" t="s">
        <v>12</v>
      </c>
      <c r="D93" s="83">
        <v>2018</v>
      </c>
      <c r="E93" s="83"/>
      <c r="F93" s="83"/>
      <c r="G93" s="83">
        <v>2019</v>
      </c>
      <c r="H93" s="83"/>
      <c r="I93" s="83"/>
      <c r="J93" s="83">
        <v>2020</v>
      </c>
      <c r="K93" s="83"/>
      <c r="L93" s="83"/>
      <c r="M93" s="83">
        <v>2021</v>
      </c>
      <c r="N93" s="83"/>
      <c r="O93" s="83"/>
      <c r="P93" s="83">
        <v>2022</v>
      </c>
      <c r="Q93" s="83"/>
      <c r="R93" s="83"/>
      <c r="S93" s="17">
        <v>2023</v>
      </c>
      <c r="T93" s="17">
        <v>2018</v>
      </c>
      <c r="U93" s="17"/>
      <c r="V93" s="17"/>
      <c r="W93" s="17">
        <v>2019</v>
      </c>
      <c r="X93" s="17"/>
      <c r="Y93" s="17"/>
      <c r="Z93" s="17">
        <v>2020</v>
      </c>
      <c r="AA93" s="17"/>
      <c r="AB93" s="17"/>
      <c r="AC93" s="17">
        <v>2021</v>
      </c>
      <c r="AD93" s="17"/>
      <c r="AE93" s="17"/>
      <c r="AF93" s="17">
        <v>2022</v>
      </c>
      <c r="AG93" s="17"/>
      <c r="AH93" s="17"/>
      <c r="AI93" s="17">
        <v>2023</v>
      </c>
      <c r="AJ93" s="17">
        <v>2018</v>
      </c>
      <c r="AK93" s="17">
        <v>2019</v>
      </c>
      <c r="AL93" s="17">
        <v>2020</v>
      </c>
      <c r="AM93" s="17">
        <v>2021</v>
      </c>
      <c r="AN93" s="17">
        <v>2022</v>
      </c>
      <c r="AO93" s="17">
        <v>2023</v>
      </c>
      <c r="AP93" s="17">
        <v>2018</v>
      </c>
      <c r="AQ93" s="17">
        <v>2019</v>
      </c>
      <c r="AR93" s="17">
        <v>2020</v>
      </c>
      <c r="AS93" s="17">
        <v>2021</v>
      </c>
      <c r="AT93" s="17">
        <v>2022</v>
      </c>
      <c r="AU93" s="17">
        <v>2023</v>
      </c>
      <c r="AV93" s="17">
        <v>2018</v>
      </c>
      <c r="AW93" s="17">
        <v>2019</v>
      </c>
      <c r="AX93" s="17">
        <v>2020</v>
      </c>
      <c r="AY93" s="17">
        <v>2021</v>
      </c>
      <c r="AZ93" s="17">
        <v>2022</v>
      </c>
      <c r="BA93" s="17">
        <v>2023</v>
      </c>
      <c r="BB93" s="17">
        <v>2018</v>
      </c>
      <c r="BC93" s="17">
        <v>2019</v>
      </c>
      <c r="BD93" s="17">
        <v>2020</v>
      </c>
      <c r="BE93" s="17">
        <v>2021</v>
      </c>
      <c r="BF93" s="17">
        <v>2022</v>
      </c>
      <c r="BG93" s="17">
        <v>2023</v>
      </c>
      <c r="BH93" s="17">
        <v>2023</v>
      </c>
    </row>
    <row r="94" spans="2:60" x14ac:dyDescent="0.2">
      <c r="B94" s="77" t="s">
        <v>182</v>
      </c>
      <c r="C94" s="61" t="s">
        <v>183</v>
      </c>
      <c r="D94" s="19" t="s">
        <v>184</v>
      </c>
      <c r="E94" s="19" t="s">
        <v>185</v>
      </c>
      <c r="F94" s="19" t="s">
        <v>186</v>
      </c>
      <c r="G94" s="19" t="s">
        <v>184</v>
      </c>
      <c r="H94" s="19" t="s">
        <v>185</v>
      </c>
      <c r="I94" s="19" t="s">
        <v>186</v>
      </c>
      <c r="J94" s="19" t="s">
        <v>184</v>
      </c>
      <c r="K94" s="19" t="s">
        <v>185</v>
      </c>
      <c r="L94" s="19" t="s">
        <v>186</v>
      </c>
      <c r="M94" s="19" t="s">
        <v>184</v>
      </c>
      <c r="N94" s="19" t="s">
        <v>185</v>
      </c>
      <c r="O94" s="19" t="s">
        <v>186</v>
      </c>
      <c r="P94" s="19" t="s">
        <v>184</v>
      </c>
      <c r="Q94" s="19" t="s">
        <v>185</v>
      </c>
      <c r="R94" s="19" t="s">
        <v>186</v>
      </c>
      <c r="S94" s="17"/>
      <c r="T94" s="19" t="s">
        <v>184</v>
      </c>
      <c r="U94" s="19" t="s">
        <v>185</v>
      </c>
      <c r="V94" s="19" t="s">
        <v>186</v>
      </c>
      <c r="W94" s="19" t="s">
        <v>184</v>
      </c>
      <c r="X94" s="19" t="s">
        <v>185</v>
      </c>
      <c r="Y94" s="19" t="s">
        <v>186</v>
      </c>
      <c r="Z94" s="19" t="s">
        <v>184</v>
      </c>
      <c r="AA94" s="19" t="s">
        <v>185</v>
      </c>
      <c r="AB94" s="19" t="s">
        <v>186</v>
      </c>
      <c r="AC94" s="19" t="s">
        <v>184</v>
      </c>
      <c r="AD94" s="19" t="s">
        <v>185</v>
      </c>
      <c r="AE94" s="19" t="s">
        <v>186</v>
      </c>
      <c r="AF94" s="19" t="s">
        <v>184</v>
      </c>
      <c r="AG94" s="19" t="s">
        <v>185</v>
      </c>
      <c r="AH94" s="19" t="s">
        <v>186</v>
      </c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78"/>
      <c r="BH94" s="78"/>
    </row>
    <row r="95" spans="2:60" x14ac:dyDescent="0.2">
      <c r="B95" s="48" t="s">
        <v>187</v>
      </c>
      <c r="C95" s="60" t="s">
        <v>188</v>
      </c>
      <c r="D95" s="15">
        <v>653547</v>
      </c>
      <c r="E95" s="15">
        <v>461443</v>
      </c>
      <c r="F95" s="15">
        <v>1114990</v>
      </c>
      <c r="G95" s="15">
        <v>678996</v>
      </c>
      <c r="H95" s="15">
        <v>513675</v>
      </c>
      <c r="I95" s="15">
        <v>1192671</v>
      </c>
      <c r="J95" s="15">
        <v>984916</v>
      </c>
      <c r="K95" s="15">
        <v>776248</v>
      </c>
      <c r="L95" s="15">
        <v>1761164</v>
      </c>
      <c r="M95" s="15">
        <v>1004642</v>
      </c>
      <c r="N95" s="15">
        <v>865494</v>
      </c>
      <c r="O95" s="15">
        <v>1870136</v>
      </c>
      <c r="P95" s="15">
        <v>969371</v>
      </c>
      <c r="Q95" s="15">
        <v>884111</v>
      </c>
      <c r="R95" s="15">
        <v>1853482</v>
      </c>
      <c r="S95" s="15">
        <v>1147932</v>
      </c>
      <c r="T95" s="15">
        <v>683671.1</v>
      </c>
      <c r="U95" s="15">
        <v>192917.5</v>
      </c>
      <c r="V95" s="15">
        <v>876588.6</v>
      </c>
      <c r="W95" s="15">
        <v>709001.3</v>
      </c>
      <c r="X95" s="15">
        <v>200903</v>
      </c>
      <c r="Y95" s="15">
        <v>909904.3</v>
      </c>
      <c r="Z95" s="15">
        <v>715617.5</v>
      </c>
      <c r="AA95" s="15">
        <v>234791.5</v>
      </c>
      <c r="AB95" s="15">
        <v>950409</v>
      </c>
      <c r="AC95" s="15">
        <v>710156.44</v>
      </c>
      <c r="AD95" s="15">
        <v>228481.5</v>
      </c>
      <c r="AE95" s="15">
        <v>938637.94</v>
      </c>
      <c r="AF95" s="15" t="s">
        <v>15</v>
      </c>
      <c r="AG95" s="15" t="s">
        <v>15</v>
      </c>
      <c r="AH95" s="15">
        <v>937565</v>
      </c>
      <c r="AI95" s="15">
        <v>935645</v>
      </c>
      <c r="AJ95" s="15">
        <v>1081162</v>
      </c>
      <c r="AK95" s="15">
        <v>1118606</v>
      </c>
      <c r="AL95" s="15">
        <v>1059939</v>
      </c>
      <c r="AM95" s="15">
        <v>1132868</v>
      </c>
      <c r="AN95" s="15">
        <v>1179441</v>
      </c>
      <c r="AO95" s="15">
        <v>146167</v>
      </c>
      <c r="AP95" s="15">
        <v>457410.7</v>
      </c>
      <c r="AQ95" s="15">
        <v>481543.86</v>
      </c>
      <c r="AR95" s="15">
        <v>369858.03</v>
      </c>
      <c r="AS95" s="15">
        <v>314596.43</v>
      </c>
      <c r="AT95" s="15">
        <v>308443.51</v>
      </c>
      <c r="AU95" s="15">
        <v>304591</v>
      </c>
      <c r="AV95" s="15">
        <v>717223</v>
      </c>
      <c r="AW95" s="15">
        <v>632244</v>
      </c>
      <c r="AX95" s="15">
        <v>587687</v>
      </c>
      <c r="AY95" s="15">
        <v>672034</v>
      </c>
      <c r="AZ95" s="15">
        <v>702914</v>
      </c>
      <c r="BA95" s="15">
        <v>743717</v>
      </c>
      <c r="BB95" s="15">
        <v>606002</v>
      </c>
      <c r="BC95" s="15">
        <v>405124</v>
      </c>
      <c r="BD95" s="15">
        <v>501.44400000000002</v>
      </c>
      <c r="BE95" s="15">
        <v>383052</v>
      </c>
      <c r="BF95" s="15">
        <v>378261</v>
      </c>
      <c r="BG95" s="15">
        <v>358596</v>
      </c>
      <c r="BH95" s="15">
        <v>983124</v>
      </c>
    </row>
    <row r="96" spans="2:60" x14ac:dyDescent="0.2">
      <c r="B96" s="48" t="s">
        <v>189</v>
      </c>
      <c r="C96" s="60" t="s">
        <v>190</v>
      </c>
      <c r="D96" s="15">
        <v>81693</v>
      </c>
      <c r="E96" s="15">
        <v>57680</v>
      </c>
      <c r="F96" s="15">
        <v>139374</v>
      </c>
      <c r="G96" s="15">
        <v>84875</v>
      </c>
      <c r="H96" s="15">
        <v>64209</v>
      </c>
      <c r="I96" s="15">
        <v>149084</v>
      </c>
      <c r="J96" s="15">
        <v>123115</v>
      </c>
      <c r="K96" s="15">
        <v>97031</v>
      </c>
      <c r="L96" s="15">
        <v>220146</v>
      </c>
      <c r="M96" s="15">
        <v>125580</v>
      </c>
      <c r="N96" s="15">
        <v>108187</v>
      </c>
      <c r="O96" s="15">
        <v>233767</v>
      </c>
      <c r="P96" s="15">
        <v>121171</v>
      </c>
      <c r="Q96" s="15">
        <v>110514</v>
      </c>
      <c r="R96" s="15">
        <v>231685</v>
      </c>
      <c r="S96" s="6">
        <v>143492</v>
      </c>
      <c r="T96" s="15">
        <v>80431.899999999994</v>
      </c>
      <c r="U96" s="15">
        <v>22696.2</v>
      </c>
      <c r="V96" s="15">
        <v>103128.09999999999</v>
      </c>
      <c r="W96" s="15">
        <v>83411.899999999994</v>
      </c>
      <c r="X96" s="15">
        <v>23635.599999999999</v>
      </c>
      <c r="Y96" s="15">
        <v>107047.5</v>
      </c>
      <c r="Z96" s="15">
        <v>84190.3</v>
      </c>
      <c r="AA96" s="15">
        <v>27622.5</v>
      </c>
      <c r="AB96" s="15">
        <v>111812.8</v>
      </c>
      <c r="AC96" s="15">
        <v>83547.816470588237</v>
      </c>
      <c r="AD96" s="15">
        <v>26880.176470588231</v>
      </c>
      <c r="AE96" s="15">
        <v>110427.99294117646</v>
      </c>
      <c r="AF96" s="15" t="s">
        <v>15</v>
      </c>
      <c r="AG96" s="15" t="s">
        <v>15</v>
      </c>
      <c r="AH96" s="15">
        <v>117196</v>
      </c>
      <c r="AI96" s="6">
        <v>116956</v>
      </c>
      <c r="AJ96" s="6">
        <v>45048</v>
      </c>
      <c r="AK96" s="6">
        <v>46609</v>
      </c>
      <c r="AL96" s="6">
        <v>132492</v>
      </c>
      <c r="AM96" s="6">
        <v>141609</v>
      </c>
      <c r="AN96" s="6">
        <v>147430</v>
      </c>
      <c r="AO96" s="6">
        <v>143271</v>
      </c>
      <c r="AP96" s="6">
        <v>365</v>
      </c>
      <c r="AQ96" s="6">
        <v>365</v>
      </c>
      <c r="AR96" s="6">
        <v>366</v>
      </c>
      <c r="AS96" s="6">
        <v>39325</v>
      </c>
      <c r="AT96" s="6">
        <v>38555</v>
      </c>
      <c r="AU96" s="6">
        <v>38074</v>
      </c>
      <c r="AV96" s="6">
        <v>365</v>
      </c>
      <c r="AW96" s="6">
        <v>365</v>
      </c>
      <c r="AX96" s="6">
        <v>73461</v>
      </c>
      <c r="AY96" s="6">
        <v>84004</v>
      </c>
      <c r="AZ96" s="6">
        <v>87864</v>
      </c>
      <c r="BA96" s="6">
        <v>92965</v>
      </c>
      <c r="BB96" s="6" t="s">
        <v>191</v>
      </c>
      <c r="BC96" s="6" t="s">
        <v>191</v>
      </c>
      <c r="BD96" s="6">
        <v>401444</v>
      </c>
      <c r="BE96" s="6">
        <v>47882</v>
      </c>
      <c r="BF96" s="6">
        <v>47283</v>
      </c>
      <c r="BG96" s="6">
        <v>44825</v>
      </c>
      <c r="BH96" s="6">
        <v>122891</v>
      </c>
    </row>
    <row r="97" spans="2:60" x14ac:dyDescent="0.2">
      <c r="B97" s="48" t="s">
        <v>192</v>
      </c>
      <c r="C97" s="60" t="s">
        <v>193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6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 t="s">
        <v>15</v>
      </c>
      <c r="AG97" s="15" t="s">
        <v>15</v>
      </c>
      <c r="AH97" s="15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</row>
    <row r="98" spans="2:60" ht="24" x14ac:dyDescent="0.2">
      <c r="B98" s="48" t="s">
        <v>194</v>
      </c>
      <c r="C98" s="60" t="s">
        <v>195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6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 t="s">
        <v>15</v>
      </c>
      <c r="AG98" s="15" t="s">
        <v>15</v>
      </c>
      <c r="AH98" s="15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</row>
    <row r="99" spans="2:60" ht="24" x14ac:dyDescent="0.2">
      <c r="B99" s="48" t="s">
        <v>196</v>
      </c>
      <c r="C99" s="60" t="s">
        <v>197</v>
      </c>
      <c r="D99" s="15" t="s">
        <v>15</v>
      </c>
      <c r="E99" s="15" t="s">
        <v>15</v>
      </c>
      <c r="F99" s="15" t="s">
        <v>15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6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 t="s">
        <v>15</v>
      </c>
      <c r="AG99" s="15" t="s">
        <v>15</v>
      </c>
      <c r="AH99" s="15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2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</row>
    <row r="100" spans="2:60" ht="24" x14ac:dyDescent="0.2">
      <c r="B100" s="48" t="s">
        <v>198</v>
      </c>
      <c r="C100" s="60" t="s">
        <v>199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6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 t="s">
        <v>15</v>
      </c>
      <c r="AG100" s="15" t="s">
        <v>15</v>
      </c>
      <c r="AH100" s="15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2.7885329950000002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</row>
    <row r="101" spans="2:60" x14ac:dyDescent="0.2">
      <c r="B101" s="48" t="s">
        <v>200</v>
      </c>
      <c r="C101" s="60" t="s">
        <v>201</v>
      </c>
      <c r="D101" s="15">
        <v>0</v>
      </c>
      <c r="E101" s="15">
        <v>0</v>
      </c>
      <c r="F101" s="15">
        <v>18.834249634525868</v>
      </c>
      <c r="G101" s="15">
        <v>0</v>
      </c>
      <c r="H101" s="15">
        <v>0</v>
      </c>
      <c r="I101" s="15">
        <v>0</v>
      </c>
      <c r="J101" s="15">
        <v>4.0612600465420394</v>
      </c>
      <c r="K101" s="15">
        <v>14.170728942296792</v>
      </c>
      <c r="L101" s="15">
        <v>8.5170943762193634</v>
      </c>
      <c r="M101" s="15">
        <v>4.9768972429980032</v>
      </c>
      <c r="N101" s="15">
        <v>6.9324570707595887</v>
      </c>
      <c r="O101" s="15">
        <v>5.8819251648008493</v>
      </c>
      <c r="P101" s="15">
        <v>20.63</v>
      </c>
      <c r="Q101" s="15">
        <v>2</v>
      </c>
      <c r="R101" s="15">
        <v>22.63</v>
      </c>
      <c r="S101" s="6">
        <v>0</v>
      </c>
      <c r="T101" s="15">
        <v>35.104599272954495</v>
      </c>
      <c r="U101" s="15">
        <v>0</v>
      </c>
      <c r="V101" s="15">
        <v>27.378863927730752</v>
      </c>
      <c r="W101" s="15">
        <v>8.4626078964876363</v>
      </c>
      <c r="X101" s="15">
        <v>29.865158807981963</v>
      </c>
      <c r="Y101" s="15">
        <v>13.188200121705107</v>
      </c>
      <c r="Z101" s="15">
        <v>29.345285714784783</v>
      </c>
      <c r="AA101" s="15">
        <v>0</v>
      </c>
      <c r="AB101" s="15">
        <v>22.095750355899408</v>
      </c>
      <c r="AC101" s="15">
        <v>71.815162304238214</v>
      </c>
      <c r="AD101" s="15">
        <v>0</v>
      </c>
      <c r="AE101" s="15">
        <v>54.334049186206983</v>
      </c>
      <c r="AF101" s="15" t="s">
        <v>15</v>
      </c>
      <c r="AG101" s="15" t="s">
        <v>15</v>
      </c>
      <c r="AH101" s="15">
        <v>131</v>
      </c>
      <c r="AI101" s="6">
        <v>102.6</v>
      </c>
      <c r="AJ101" s="6">
        <v>19.420000000000002</v>
      </c>
      <c r="AK101" s="6">
        <v>6.26</v>
      </c>
      <c r="AL101" s="6">
        <v>0</v>
      </c>
      <c r="AM101" s="6" t="s">
        <v>15</v>
      </c>
      <c r="AN101" s="6" t="s">
        <v>202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108.75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30.51</v>
      </c>
    </row>
    <row r="102" spans="2:60" x14ac:dyDescent="0.2">
      <c r="B102" s="48" t="s">
        <v>203</v>
      </c>
      <c r="C102" s="60" t="s">
        <v>204</v>
      </c>
      <c r="D102" s="15" t="s">
        <v>15</v>
      </c>
      <c r="E102" s="15" t="s">
        <v>15</v>
      </c>
      <c r="F102" s="15">
        <v>1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6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2</v>
      </c>
      <c r="AD102" s="15">
        <v>0</v>
      </c>
      <c r="AE102" s="15">
        <v>2</v>
      </c>
      <c r="AF102" s="15" t="s">
        <v>15</v>
      </c>
      <c r="AG102" s="15" t="s">
        <v>15</v>
      </c>
      <c r="AH102" s="15">
        <v>1</v>
      </c>
      <c r="AI102" s="6">
        <v>1</v>
      </c>
      <c r="AJ102" s="6">
        <v>2</v>
      </c>
      <c r="AK102" s="6">
        <v>3</v>
      </c>
      <c r="AL102" s="6">
        <v>0</v>
      </c>
      <c r="AM102" s="6">
        <v>0</v>
      </c>
      <c r="AN102" s="6">
        <v>1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 t="s">
        <v>15</v>
      </c>
      <c r="AW102" s="6" t="s">
        <v>15</v>
      </c>
      <c r="AX102" s="6" t="s">
        <v>15</v>
      </c>
      <c r="AY102" s="6" t="s">
        <v>15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</row>
    <row r="103" spans="2:60" x14ac:dyDescent="0.2">
      <c r="B103" s="48" t="s">
        <v>205</v>
      </c>
      <c r="C103" s="60" t="s">
        <v>206</v>
      </c>
      <c r="D103" s="15">
        <v>0</v>
      </c>
      <c r="E103" s="15">
        <v>0</v>
      </c>
      <c r="F103" s="15">
        <v>0.89686903021551767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6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2.8162808746760084</v>
      </c>
      <c r="AD103" s="15">
        <v>0</v>
      </c>
      <c r="AE103" s="15">
        <v>2.1307470269100781</v>
      </c>
      <c r="AF103" s="15" t="s">
        <v>15</v>
      </c>
      <c r="AG103" s="15" t="s">
        <v>15</v>
      </c>
      <c r="AH103" s="15">
        <v>1.07</v>
      </c>
      <c r="AI103" s="6">
        <v>1.07</v>
      </c>
      <c r="AJ103" s="6">
        <v>1.85</v>
      </c>
      <c r="AK103" s="6">
        <v>2.68</v>
      </c>
      <c r="AL103" s="6">
        <v>0</v>
      </c>
      <c r="AM103" s="6">
        <v>0</v>
      </c>
      <c r="AN103" s="6">
        <v>148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 t="s">
        <v>15</v>
      </c>
      <c r="AW103" s="6" t="s">
        <v>15</v>
      </c>
      <c r="AX103" s="6" t="s">
        <v>15</v>
      </c>
      <c r="AY103" s="6" t="s">
        <v>15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</row>
    <row r="104" spans="2:60" x14ac:dyDescent="0.25">
      <c r="B104" s="5"/>
      <c r="C104" s="5"/>
    </row>
    <row r="105" spans="2:60" ht="12.75" x14ac:dyDescent="0.25">
      <c r="B105" s="96" t="s">
        <v>207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</row>
    <row r="106" spans="2:60" x14ac:dyDescent="0.2">
      <c r="B106" s="46" t="s">
        <v>1</v>
      </c>
      <c r="C106" s="37" t="s">
        <v>2</v>
      </c>
      <c r="D106" s="82" t="s">
        <v>3</v>
      </c>
      <c r="E106" s="82"/>
      <c r="F106" s="82"/>
      <c r="G106" s="82"/>
      <c r="H106" s="82"/>
      <c r="I106" s="82"/>
      <c r="J106" s="82" t="s">
        <v>4</v>
      </c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 t="s">
        <v>5</v>
      </c>
      <c r="AA106" s="82"/>
      <c r="AB106" s="82"/>
      <c r="AC106" s="82"/>
      <c r="AD106" s="82"/>
      <c r="AE106" s="82"/>
      <c r="AF106" s="82" t="s">
        <v>6</v>
      </c>
      <c r="AG106" s="82"/>
      <c r="AH106" s="82"/>
      <c r="AI106" s="82"/>
      <c r="AJ106" s="82"/>
      <c r="AK106" s="82"/>
      <c r="AL106" s="82" t="s">
        <v>104</v>
      </c>
      <c r="AM106" s="82"/>
      <c r="AN106" s="82"/>
      <c r="AO106" s="82"/>
      <c r="AP106" s="82"/>
      <c r="AQ106" s="82"/>
      <c r="AR106" s="82" t="s">
        <v>8</v>
      </c>
      <c r="AS106" s="82"/>
      <c r="AT106" s="82"/>
      <c r="AU106" s="82"/>
      <c r="AV106" s="82"/>
      <c r="AW106" s="82"/>
      <c r="AX106" s="62" t="s">
        <v>38</v>
      </c>
    </row>
    <row r="107" spans="2:60" x14ac:dyDescent="0.2">
      <c r="B107" s="47" t="s">
        <v>11</v>
      </c>
      <c r="C107" s="34" t="s">
        <v>12</v>
      </c>
      <c r="D107" s="83">
        <v>2018</v>
      </c>
      <c r="E107" s="83">
        <v>2019</v>
      </c>
      <c r="F107" s="83">
        <v>2020</v>
      </c>
      <c r="G107" s="83">
        <v>2021</v>
      </c>
      <c r="H107" s="83">
        <v>2022</v>
      </c>
      <c r="I107" s="83">
        <v>2023</v>
      </c>
      <c r="J107" s="83">
        <v>2018</v>
      </c>
      <c r="K107" s="83"/>
      <c r="L107" s="83"/>
      <c r="M107" s="83">
        <v>2019</v>
      </c>
      <c r="N107" s="83"/>
      <c r="O107" s="83"/>
      <c r="P107" s="83">
        <v>2020</v>
      </c>
      <c r="Q107" s="83"/>
      <c r="R107" s="83"/>
      <c r="S107" s="83">
        <v>2021</v>
      </c>
      <c r="T107" s="83"/>
      <c r="U107" s="83"/>
      <c r="V107" s="83">
        <v>2022</v>
      </c>
      <c r="W107" s="83"/>
      <c r="X107" s="83"/>
      <c r="Y107" s="83">
        <v>2023</v>
      </c>
      <c r="Z107" s="83">
        <v>2018</v>
      </c>
      <c r="AA107" s="83">
        <v>2019</v>
      </c>
      <c r="AB107" s="83">
        <v>2020</v>
      </c>
      <c r="AC107" s="83">
        <v>2021</v>
      </c>
      <c r="AD107" s="83">
        <v>2022</v>
      </c>
      <c r="AE107" s="83">
        <v>2023</v>
      </c>
      <c r="AF107" s="83">
        <v>2018</v>
      </c>
      <c r="AG107" s="83">
        <v>2019</v>
      </c>
      <c r="AH107" s="83">
        <v>2020</v>
      </c>
      <c r="AI107" s="83">
        <v>2021</v>
      </c>
      <c r="AJ107" s="83">
        <v>2022</v>
      </c>
      <c r="AK107" s="83">
        <v>2023</v>
      </c>
      <c r="AL107" s="83">
        <v>2018</v>
      </c>
      <c r="AM107" s="83">
        <v>2019</v>
      </c>
      <c r="AN107" s="83">
        <v>2020</v>
      </c>
      <c r="AO107" s="83">
        <v>2021</v>
      </c>
      <c r="AP107" s="83">
        <v>2022</v>
      </c>
      <c r="AQ107" s="83">
        <v>2023</v>
      </c>
      <c r="AR107" s="83">
        <v>2018</v>
      </c>
      <c r="AS107" s="83">
        <v>2019</v>
      </c>
      <c r="AT107" s="83">
        <v>2020</v>
      </c>
      <c r="AU107" s="83">
        <v>2021</v>
      </c>
      <c r="AV107" s="83">
        <v>2022</v>
      </c>
      <c r="AW107" s="83">
        <v>2023</v>
      </c>
      <c r="AX107" s="83">
        <v>2023</v>
      </c>
    </row>
    <row r="108" spans="2:60" x14ac:dyDescent="0.2">
      <c r="B108" s="49" t="s">
        <v>182</v>
      </c>
      <c r="C108" s="45" t="s">
        <v>183</v>
      </c>
      <c r="D108" s="83"/>
      <c r="E108" s="83"/>
      <c r="F108" s="83"/>
      <c r="G108" s="83"/>
      <c r="H108" s="83"/>
      <c r="I108" s="83"/>
      <c r="J108" s="19" t="s">
        <v>184</v>
      </c>
      <c r="K108" s="19" t="s">
        <v>185</v>
      </c>
      <c r="L108" s="19" t="s">
        <v>186</v>
      </c>
      <c r="M108" s="19" t="s">
        <v>184</v>
      </c>
      <c r="N108" s="19" t="s">
        <v>185</v>
      </c>
      <c r="O108" s="19" t="s">
        <v>186</v>
      </c>
      <c r="P108" s="19" t="s">
        <v>184</v>
      </c>
      <c r="Q108" s="19" t="s">
        <v>185</v>
      </c>
      <c r="R108" s="19" t="s">
        <v>186</v>
      </c>
      <c r="S108" s="19" t="s">
        <v>184</v>
      </c>
      <c r="T108" s="19" t="s">
        <v>185</v>
      </c>
      <c r="U108" s="19" t="s">
        <v>186</v>
      </c>
      <c r="V108" s="19" t="s">
        <v>184</v>
      </c>
      <c r="W108" s="19" t="s">
        <v>185</v>
      </c>
      <c r="X108" s="19" t="s">
        <v>186</v>
      </c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</row>
    <row r="109" spans="2:60" x14ac:dyDescent="0.2">
      <c r="B109" s="48" t="s">
        <v>208</v>
      </c>
      <c r="C109" s="35" t="s">
        <v>209</v>
      </c>
      <c r="D109" s="16">
        <v>1474</v>
      </c>
      <c r="E109" s="16">
        <v>1638</v>
      </c>
      <c r="F109" s="16">
        <v>2511</v>
      </c>
      <c r="G109" s="16">
        <v>2972</v>
      </c>
      <c r="H109" s="16">
        <v>2349</v>
      </c>
      <c r="I109" s="16">
        <v>387</v>
      </c>
      <c r="J109" s="15">
        <v>811</v>
      </c>
      <c r="K109" s="15">
        <v>313</v>
      </c>
      <c r="L109" s="15">
        <v>1124</v>
      </c>
      <c r="M109" s="15">
        <v>1889</v>
      </c>
      <c r="N109" s="15">
        <v>388</v>
      </c>
      <c r="O109" s="15">
        <v>2277</v>
      </c>
      <c r="P109" s="15">
        <v>1647</v>
      </c>
      <c r="Q109" s="15">
        <v>390</v>
      </c>
      <c r="R109" s="15">
        <v>2037</v>
      </c>
      <c r="S109" s="15">
        <v>1082</v>
      </c>
      <c r="T109" s="15">
        <v>271</v>
      </c>
      <c r="U109" s="15">
        <v>1353</v>
      </c>
      <c r="V109" s="15" t="s">
        <v>15</v>
      </c>
      <c r="W109" s="15" t="s">
        <v>15</v>
      </c>
      <c r="X109" s="15">
        <v>1213</v>
      </c>
      <c r="Y109" s="16">
        <v>1007</v>
      </c>
      <c r="Z109" s="6">
        <v>5202</v>
      </c>
      <c r="AA109" s="6">
        <v>6552</v>
      </c>
      <c r="AB109" s="6">
        <v>5680</v>
      </c>
      <c r="AC109" s="6" t="s">
        <v>15</v>
      </c>
      <c r="AD109" s="15">
        <v>6741</v>
      </c>
      <c r="AE109" s="16">
        <v>5813</v>
      </c>
      <c r="AF109" s="6">
        <v>690</v>
      </c>
      <c r="AG109" s="6">
        <v>390</v>
      </c>
      <c r="AH109" s="6">
        <v>209</v>
      </c>
      <c r="AI109" s="6">
        <v>129</v>
      </c>
      <c r="AJ109" s="15">
        <v>387</v>
      </c>
      <c r="AK109" s="16">
        <v>1090</v>
      </c>
      <c r="AL109" s="16">
        <v>431</v>
      </c>
      <c r="AM109" s="16">
        <v>385</v>
      </c>
      <c r="AN109" s="16">
        <v>365</v>
      </c>
      <c r="AO109" s="25">
        <v>411</v>
      </c>
      <c r="AP109" s="15">
        <v>296</v>
      </c>
      <c r="AQ109" s="16">
        <v>932</v>
      </c>
      <c r="AR109" s="16">
        <v>63</v>
      </c>
      <c r="AS109" s="16">
        <v>412</v>
      </c>
      <c r="AT109" s="16">
        <v>423</v>
      </c>
      <c r="AU109" s="25">
        <v>481</v>
      </c>
      <c r="AV109" s="15">
        <v>619</v>
      </c>
      <c r="AW109" s="16">
        <v>588</v>
      </c>
      <c r="AX109" s="16">
        <v>2897</v>
      </c>
    </row>
    <row r="110" spans="2:60" x14ac:dyDescent="0.2">
      <c r="B110" s="48" t="s">
        <v>187</v>
      </c>
      <c r="C110" s="35" t="s">
        <v>188</v>
      </c>
      <c r="D110" s="16">
        <v>3022966</v>
      </c>
      <c r="E110" s="16">
        <v>3908321</v>
      </c>
      <c r="F110" s="15">
        <v>5989983</v>
      </c>
      <c r="G110" s="15">
        <v>7288677</v>
      </c>
      <c r="H110" s="15">
        <v>7556716</v>
      </c>
      <c r="I110" s="15">
        <v>747767</v>
      </c>
      <c r="J110" s="15">
        <v>2587123.7000000002</v>
      </c>
      <c r="K110" s="15">
        <v>694908.7</v>
      </c>
      <c r="L110" s="15">
        <v>3282032.4000000004</v>
      </c>
      <c r="M110" s="15">
        <v>3915109.7</v>
      </c>
      <c r="N110" s="15">
        <v>886504.9</v>
      </c>
      <c r="O110" s="15">
        <v>4801614.6000000006</v>
      </c>
      <c r="P110" s="15">
        <v>3603158.5</v>
      </c>
      <c r="Q110" s="15">
        <v>794882.1</v>
      </c>
      <c r="R110" s="15">
        <v>4398040.5999999996</v>
      </c>
      <c r="S110" s="15">
        <v>2584708</v>
      </c>
      <c r="T110" s="15">
        <v>646177</v>
      </c>
      <c r="U110" s="15">
        <v>3230885</v>
      </c>
      <c r="V110" s="15" t="s">
        <v>15</v>
      </c>
      <c r="W110" s="15" t="s">
        <v>15</v>
      </c>
      <c r="X110" s="15">
        <v>2685599.2</v>
      </c>
      <c r="Y110" s="15">
        <v>2103149</v>
      </c>
      <c r="Z110" s="15">
        <v>12343845</v>
      </c>
      <c r="AA110" s="15">
        <v>14682554</v>
      </c>
      <c r="AB110" s="15">
        <v>8724422</v>
      </c>
      <c r="AC110" s="15">
        <v>18953127</v>
      </c>
      <c r="AD110" s="6">
        <v>17696906</v>
      </c>
      <c r="AE110" s="15">
        <v>16044037</v>
      </c>
      <c r="AF110" s="15">
        <v>1064288.3500000001</v>
      </c>
      <c r="AG110" s="6">
        <v>783940.6</v>
      </c>
      <c r="AH110" s="6">
        <v>143828.5</v>
      </c>
      <c r="AI110" s="6">
        <v>214785</v>
      </c>
      <c r="AJ110" s="6">
        <v>308387</v>
      </c>
      <c r="AK110" s="15">
        <v>1136677</v>
      </c>
      <c r="AL110" s="15">
        <v>977632</v>
      </c>
      <c r="AM110" s="15">
        <v>1053170</v>
      </c>
      <c r="AN110" s="15">
        <v>1067599</v>
      </c>
      <c r="AO110" s="26">
        <v>1417294</v>
      </c>
      <c r="AP110" s="15">
        <v>1772538</v>
      </c>
      <c r="AQ110" s="15">
        <v>2079428</v>
      </c>
      <c r="AR110" s="15">
        <v>141587</v>
      </c>
      <c r="AS110" s="15">
        <v>845830</v>
      </c>
      <c r="AT110" s="15">
        <v>770294</v>
      </c>
      <c r="AU110" s="26">
        <v>863574</v>
      </c>
      <c r="AV110" s="6">
        <v>970954</v>
      </c>
      <c r="AW110" s="15">
        <v>940669</v>
      </c>
      <c r="AX110" s="15">
        <v>4816506</v>
      </c>
    </row>
    <row r="111" spans="2:60" x14ac:dyDescent="0.2">
      <c r="B111" s="48" t="s">
        <v>189</v>
      </c>
      <c r="C111" s="35" t="s">
        <v>190</v>
      </c>
      <c r="D111" s="15">
        <v>377871</v>
      </c>
      <c r="E111" s="15">
        <v>488540</v>
      </c>
      <c r="F111" s="15">
        <v>748748</v>
      </c>
      <c r="G111" s="15">
        <v>911085</v>
      </c>
      <c r="H111" s="15">
        <v>944590</v>
      </c>
      <c r="I111" s="15">
        <v>93471</v>
      </c>
      <c r="J111" s="15">
        <v>304672.7</v>
      </c>
      <c r="K111" s="15">
        <v>79014.600000000006</v>
      </c>
      <c r="L111" s="15">
        <v>383687.30000000005</v>
      </c>
      <c r="M111" s="15">
        <v>460601.1</v>
      </c>
      <c r="N111" s="15">
        <v>104294.7</v>
      </c>
      <c r="O111" s="15">
        <v>564895.79999999993</v>
      </c>
      <c r="P111" s="15">
        <v>423901</v>
      </c>
      <c r="Q111" s="15">
        <v>93515.5</v>
      </c>
      <c r="R111" s="15">
        <v>517416.5</v>
      </c>
      <c r="S111" s="15">
        <v>304083</v>
      </c>
      <c r="T111" s="15">
        <v>76021</v>
      </c>
      <c r="U111" s="15">
        <v>380104</v>
      </c>
      <c r="V111" s="15" t="s">
        <v>15</v>
      </c>
      <c r="W111" s="15" t="s">
        <v>15</v>
      </c>
      <c r="X111" s="15">
        <v>245</v>
      </c>
      <c r="Y111" s="15">
        <v>263546</v>
      </c>
      <c r="Z111" s="6">
        <v>514327</v>
      </c>
      <c r="AA111" s="6">
        <v>611773</v>
      </c>
      <c r="AB111" s="6">
        <v>363518</v>
      </c>
      <c r="AC111" s="6" t="s">
        <v>15</v>
      </c>
      <c r="AD111" s="6" t="s">
        <v>191</v>
      </c>
      <c r="AE111" s="15">
        <v>2005505</v>
      </c>
      <c r="AF111" s="6">
        <v>364</v>
      </c>
      <c r="AG111" s="6">
        <v>365</v>
      </c>
      <c r="AH111" s="6">
        <v>366</v>
      </c>
      <c r="AI111" s="6">
        <v>365</v>
      </c>
      <c r="AJ111" s="6">
        <v>365</v>
      </c>
      <c r="AK111" s="15">
        <v>142085</v>
      </c>
      <c r="AL111" s="15">
        <v>365</v>
      </c>
      <c r="AM111" s="15">
        <v>365</v>
      </c>
      <c r="AN111" s="15">
        <v>365</v>
      </c>
      <c r="AO111" s="25">
        <v>365</v>
      </c>
      <c r="AP111" s="15">
        <v>365</v>
      </c>
      <c r="AQ111" s="15">
        <v>259929</v>
      </c>
      <c r="AR111" s="15">
        <v>16089</v>
      </c>
      <c r="AS111" s="15">
        <v>96116</v>
      </c>
      <c r="AT111" s="15">
        <v>87532</v>
      </c>
      <c r="AU111" s="25">
        <v>98.134</v>
      </c>
      <c r="AV111" s="6">
        <v>246</v>
      </c>
      <c r="AW111" s="15">
        <v>117584</v>
      </c>
      <c r="AX111" s="15">
        <v>602063</v>
      </c>
    </row>
    <row r="112" spans="2:60" x14ac:dyDescent="0.2">
      <c r="B112" s="48" t="s">
        <v>192</v>
      </c>
      <c r="C112" s="35" t="s">
        <v>193</v>
      </c>
      <c r="D112" s="15">
        <v>1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15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15">
        <v>0</v>
      </c>
      <c r="AL112" s="16">
        <v>0</v>
      </c>
      <c r="AM112" s="16">
        <v>0</v>
      </c>
      <c r="AN112" s="16">
        <v>0</v>
      </c>
      <c r="AO112" s="25">
        <v>0</v>
      </c>
      <c r="AP112" s="15">
        <v>0</v>
      </c>
      <c r="AQ112" s="15">
        <v>0</v>
      </c>
      <c r="AR112" s="16">
        <v>0</v>
      </c>
      <c r="AS112" s="16">
        <v>0</v>
      </c>
      <c r="AT112" s="16">
        <v>0</v>
      </c>
      <c r="AU112" s="25">
        <v>0</v>
      </c>
      <c r="AV112" s="6">
        <v>0</v>
      </c>
      <c r="AW112" s="15">
        <v>0</v>
      </c>
      <c r="AX112" s="15">
        <v>0</v>
      </c>
    </row>
    <row r="113" spans="2:50" ht="24" x14ac:dyDescent="0.2">
      <c r="B113" s="48" t="s">
        <v>194</v>
      </c>
      <c r="C113" s="35" t="s">
        <v>195</v>
      </c>
      <c r="D113" s="15">
        <v>0.33080094185644165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15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15">
        <v>0</v>
      </c>
      <c r="AL113" s="16">
        <v>0</v>
      </c>
      <c r="AM113" s="16">
        <v>0</v>
      </c>
      <c r="AN113" s="16">
        <v>0</v>
      </c>
      <c r="AO113" s="25">
        <v>0</v>
      </c>
      <c r="AP113" s="15">
        <v>0</v>
      </c>
      <c r="AQ113" s="15">
        <v>0</v>
      </c>
      <c r="AR113" s="16">
        <v>0</v>
      </c>
      <c r="AS113" s="16">
        <v>0</v>
      </c>
      <c r="AT113" s="16">
        <v>0</v>
      </c>
      <c r="AU113" s="25">
        <v>0</v>
      </c>
      <c r="AV113" s="6">
        <v>0</v>
      </c>
      <c r="AW113" s="15">
        <v>0</v>
      </c>
      <c r="AX113" s="15">
        <v>0</v>
      </c>
    </row>
    <row r="114" spans="2:50" ht="24" x14ac:dyDescent="0.2">
      <c r="B114" s="48" t="s">
        <v>196</v>
      </c>
      <c r="C114" s="35" t="s">
        <v>197</v>
      </c>
      <c r="D114" s="15" t="s">
        <v>15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5</v>
      </c>
      <c r="Q114" s="15">
        <v>0</v>
      </c>
      <c r="R114" s="15">
        <v>5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6">
        <v>4</v>
      </c>
      <c r="AA114" s="6">
        <v>4</v>
      </c>
      <c r="AB114" s="6">
        <v>0</v>
      </c>
      <c r="AC114" s="6">
        <v>1</v>
      </c>
      <c r="AD114" s="6">
        <v>0</v>
      </c>
      <c r="AE114" s="15">
        <v>2</v>
      </c>
      <c r="AF114" s="6">
        <v>1</v>
      </c>
      <c r="AG114" s="6">
        <v>0</v>
      </c>
      <c r="AH114" s="6">
        <v>0</v>
      </c>
      <c r="AI114" s="6">
        <v>0</v>
      </c>
      <c r="AJ114" s="6">
        <v>0</v>
      </c>
      <c r="AK114" s="15">
        <v>0</v>
      </c>
      <c r="AL114" s="16">
        <v>5</v>
      </c>
      <c r="AM114" s="16">
        <v>2</v>
      </c>
      <c r="AN114" s="16">
        <v>0</v>
      </c>
      <c r="AO114" s="25">
        <v>2</v>
      </c>
      <c r="AP114" s="15">
        <v>0</v>
      </c>
      <c r="AQ114" s="15">
        <v>0</v>
      </c>
      <c r="AR114" s="16">
        <v>0</v>
      </c>
      <c r="AS114" s="16">
        <v>3</v>
      </c>
      <c r="AT114" s="16">
        <v>1</v>
      </c>
      <c r="AU114" s="25">
        <v>0</v>
      </c>
      <c r="AV114" s="6">
        <v>2</v>
      </c>
      <c r="AW114" s="15">
        <v>1</v>
      </c>
      <c r="AX114" s="15">
        <v>0</v>
      </c>
    </row>
    <row r="115" spans="2:50" ht="24" x14ac:dyDescent="0.2">
      <c r="B115" s="48" t="s">
        <v>198</v>
      </c>
      <c r="C115" s="35" t="s">
        <v>199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1.3876713999675563</v>
      </c>
      <c r="Q115" s="15">
        <v>0</v>
      </c>
      <c r="R115" s="15">
        <v>1.1368699052027853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6">
        <v>0.32</v>
      </c>
      <c r="AA115" s="6">
        <v>0.27</v>
      </c>
      <c r="AB115" s="6">
        <v>0</v>
      </c>
      <c r="AC115" s="6">
        <v>0.01</v>
      </c>
      <c r="AD115" s="6">
        <v>0</v>
      </c>
      <c r="AE115" s="15">
        <v>0.125</v>
      </c>
      <c r="AF115" s="6">
        <v>0.93959498851979339</v>
      </c>
      <c r="AG115" s="6">
        <v>0</v>
      </c>
      <c r="AH115" s="6">
        <v>0</v>
      </c>
      <c r="AI115" s="6">
        <v>0</v>
      </c>
      <c r="AJ115" s="6">
        <v>0</v>
      </c>
      <c r="AK115" s="15">
        <v>0</v>
      </c>
      <c r="AL115" s="16">
        <v>5.1143988739999999</v>
      </c>
      <c r="AM115" s="16">
        <v>1.899028647</v>
      </c>
      <c r="AN115" s="16">
        <v>0</v>
      </c>
      <c r="AO115" s="25">
        <v>1.41113982</v>
      </c>
      <c r="AP115" s="15">
        <v>0</v>
      </c>
      <c r="AQ115" s="15">
        <v>0</v>
      </c>
      <c r="AR115" s="16">
        <v>0</v>
      </c>
      <c r="AS115" s="16">
        <v>3.55</v>
      </c>
      <c r="AT115" s="16">
        <v>1.3</v>
      </c>
      <c r="AU115" s="25">
        <v>0</v>
      </c>
      <c r="AV115" s="6">
        <v>2.17</v>
      </c>
      <c r="AW115" s="15">
        <v>1.06</v>
      </c>
      <c r="AX115" s="15">
        <v>0</v>
      </c>
    </row>
    <row r="116" spans="2:50" x14ac:dyDescent="0.2">
      <c r="B116" s="48" t="s">
        <v>200</v>
      </c>
      <c r="C116" s="35" t="s">
        <v>201</v>
      </c>
      <c r="D116" s="15">
        <v>2212.0658981940251</v>
      </c>
      <c r="E116" s="15">
        <v>204.69147749122962</v>
      </c>
      <c r="F116" s="15">
        <v>236.22771550436786</v>
      </c>
      <c r="G116" s="15">
        <v>182.74921498099039</v>
      </c>
      <c r="H116" s="15">
        <v>255.4</v>
      </c>
      <c r="I116" s="15">
        <v>6.69</v>
      </c>
      <c r="J116" s="15">
        <v>61.458213227299488</v>
      </c>
      <c r="K116" s="15">
        <v>0</v>
      </c>
      <c r="L116" s="15">
        <v>48.445591213541945</v>
      </c>
      <c r="M116" s="15">
        <v>20.689075455535765</v>
      </c>
      <c r="N116" s="15">
        <v>3.384076049664249</v>
      </c>
      <c r="O116" s="15">
        <v>17.494115416926629</v>
      </c>
      <c r="P116" s="15">
        <v>39.409867759078601</v>
      </c>
      <c r="Q116" s="15">
        <v>15.096578473713272</v>
      </c>
      <c r="R116" s="15">
        <v>35.015593080245786</v>
      </c>
      <c r="S116" s="15">
        <v>28.243035576939445</v>
      </c>
      <c r="T116" s="15">
        <v>6.1902543730278232</v>
      </c>
      <c r="U116" s="15">
        <v>23.832479336157121</v>
      </c>
      <c r="V116" s="15" t="s">
        <v>15</v>
      </c>
      <c r="W116" s="15" t="s">
        <v>15</v>
      </c>
      <c r="X116" s="15">
        <v>68.510000000000005</v>
      </c>
      <c r="Y116" s="15">
        <v>33.68</v>
      </c>
      <c r="Z116" s="6">
        <v>175.47</v>
      </c>
      <c r="AA116" s="6">
        <v>49.58</v>
      </c>
      <c r="AB116" s="6">
        <v>15.13</v>
      </c>
      <c r="AC116" s="6" t="s">
        <v>15</v>
      </c>
      <c r="AD116" s="6">
        <v>0</v>
      </c>
      <c r="AE116" s="15">
        <v>0</v>
      </c>
      <c r="AF116" s="6">
        <v>1.8791899770395868</v>
      </c>
      <c r="AG116" s="6">
        <v>0</v>
      </c>
      <c r="AH116" s="6">
        <v>0</v>
      </c>
      <c r="AI116" s="6">
        <v>0</v>
      </c>
      <c r="AJ116" s="6">
        <v>0</v>
      </c>
      <c r="AK116" s="15">
        <v>0</v>
      </c>
      <c r="AL116" s="16">
        <v>263.89999999999998</v>
      </c>
      <c r="AM116" s="16">
        <v>32.283487000000001</v>
      </c>
      <c r="AN116" s="16">
        <v>0</v>
      </c>
      <c r="AO116" s="25">
        <v>56.4455928</v>
      </c>
      <c r="AP116" s="6">
        <v>12.8</v>
      </c>
      <c r="AQ116" s="15">
        <v>12.8</v>
      </c>
      <c r="AR116" s="16">
        <v>0</v>
      </c>
      <c r="AS116" s="16">
        <v>96.95</v>
      </c>
      <c r="AT116" s="16">
        <v>50.63</v>
      </c>
      <c r="AU116" s="25">
        <v>0</v>
      </c>
      <c r="AV116" s="6">
        <v>17</v>
      </c>
      <c r="AW116" s="15">
        <v>8.5</v>
      </c>
      <c r="AX116" s="15">
        <v>145.54</v>
      </c>
    </row>
    <row r="117" spans="2:50" x14ac:dyDescent="0.2">
      <c r="B117" s="48" t="s">
        <v>203</v>
      </c>
      <c r="C117" s="35" t="s">
        <v>204</v>
      </c>
      <c r="D117" s="15">
        <v>18</v>
      </c>
      <c r="E117" s="15">
        <v>17</v>
      </c>
      <c r="F117" s="15">
        <v>21</v>
      </c>
      <c r="G117" s="15">
        <v>18</v>
      </c>
      <c r="H117" s="15">
        <v>24</v>
      </c>
      <c r="I117" s="15">
        <v>0</v>
      </c>
      <c r="J117" s="15">
        <v>0</v>
      </c>
      <c r="K117" s="15">
        <v>0</v>
      </c>
      <c r="L117" s="15">
        <v>0</v>
      </c>
      <c r="M117" s="15">
        <v>6</v>
      </c>
      <c r="N117" s="15">
        <v>0</v>
      </c>
      <c r="O117" s="15">
        <v>6</v>
      </c>
      <c r="P117" s="15">
        <v>46</v>
      </c>
      <c r="Q117" s="15">
        <v>5</v>
      </c>
      <c r="R117" s="15">
        <v>51</v>
      </c>
      <c r="S117" s="15">
        <v>3</v>
      </c>
      <c r="T117" s="15">
        <v>0</v>
      </c>
      <c r="U117" s="15">
        <v>3</v>
      </c>
      <c r="V117" s="15" t="s">
        <v>15</v>
      </c>
      <c r="W117" s="15" t="s">
        <v>15</v>
      </c>
      <c r="X117" s="15">
        <v>3.35</v>
      </c>
      <c r="Y117" s="15">
        <v>1</v>
      </c>
      <c r="Z117" s="6">
        <v>147</v>
      </c>
      <c r="AA117" s="6">
        <v>141</v>
      </c>
      <c r="AB117" s="6">
        <v>51</v>
      </c>
      <c r="AC117" s="6">
        <v>18</v>
      </c>
      <c r="AD117" s="6">
        <v>12</v>
      </c>
      <c r="AE117" s="15">
        <v>5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15">
        <v>0</v>
      </c>
      <c r="AL117" s="16" t="s">
        <v>15</v>
      </c>
      <c r="AM117" s="16" t="s">
        <v>15</v>
      </c>
      <c r="AN117" s="16" t="s">
        <v>15</v>
      </c>
      <c r="AO117" s="25" t="s">
        <v>15</v>
      </c>
      <c r="AP117" s="6">
        <v>2</v>
      </c>
      <c r="AQ117" s="15">
        <v>0</v>
      </c>
      <c r="AR117" s="16">
        <v>0</v>
      </c>
      <c r="AS117" s="16">
        <v>82</v>
      </c>
      <c r="AT117" s="16">
        <v>39</v>
      </c>
      <c r="AU117" s="25">
        <v>0</v>
      </c>
      <c r="AV117" s="6">
        <v>2</v>
      </c>
      <c r="AW117" s="15">
        <v>1</v>
      </c>
      <c r="AX117" s="15">
        <v>0</v>
      </c>
    </row>
    <row r="118" spans="2:50" x14ac:dyDescent="0.2">
      <c r="B118" s="48" t="s">
        <v>205</v>
      </c>
      <c r="C118" s="35" t="s">
        <v>206</v>
      </c>
      <c r="D118" s="15">
        <v>5.9544169534159499</v>
      </c>
      <c r="E118" s="15">
        <v>4.3496938966886294</v>
      </c>
      <c r="F118" s="15">
        <v>3.5058530216195938</v>
      </c>
      <c r="G118" s="15">
        <v>2.4695839862295998</v>
      </c>
      <c r="H118" s="15">
        <v>3</v>
      </c>
      <c r="I118" s="15">
        <v>0</v>
      </c>
      <c r="J118" s="15">
        <v>0</v>
      </c>
      <c r="K118" s="15">
        <v>0</v>
      </c>
      <c r="L118" s="15">
        <v>0</v>
      </c>
      <c r="M118" s="15">
        <v>1.5325241078174641</v>
      </c>
      <c r="N118" s="15">
        <v>0</v>
      </c>
      <c r="O118" s="15">
        <v>1.2495796726376163</v>
      </c>
      <c r="P118" s="15">
        <v>12.766576879701518</v>
      </c>
      <c r="Q118" s="15">
        <v>6.2902410307138634</v>
      </c>
      <c r="R118" s="15">
        <v>11.596073033068409</v>
      </c>
      <c r="S118" s="15">
        <v>1.1606726949427171</v>
      </c>
      <c r="T118" s="15">
        <v>0</v>
      </c>
      <c r="U118" s="15">
        <v>0.92853815595417355</v>
      </c>
      <c r="V118" s="15">
        <v>0</v>
      </c>
      <c r="W118" s="15">
        <v>0</v>
      </c>
      <c r="X118" s="15">
        <v>0</v>
      </c>
      <c r="Y118" s="15">
        <v>0.48</v>
      </c>
      <c r="Z118" s="6">
        <v>11.91</v>
      </c>
      <c r="AA118" s="6">
        <v>9.6</v>
      </c>
      <c r="AB118" s="6">
        <v>5.85</v>
      </c>
      <c r="AC118" s="6">
        <v>0.23</v>
      </c>
      <c r="AD118" s="6">
        <v>0.68</v>
      </c>
      <c r="AE118" s="15">
        <v>0.31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15">
        <v>0</v>
      </c>
      <c r="AL118" s="16" t="s">
        <v>15</v>
      </c>
      <c r="AM118" s="16" t="s">
        <v>15</v>
      </c>
      <c r="AN118" s="16" t="s">
        <v>15</v>
      </c>
      <c r="AO118" s="25" t="s">
        <v>15</v>
      </c>
      <c r="AP118" s="6">
        <v>1.1299999999999999</v>
      </c>
      <c r="AQ118" s="15">
        <v>0</v>
      </c>
      <c r="AR118" s="16">
        <v>0</v>
      </c>
      <c r="AS118" s="16">
        <v>96.95</v>
      </c>
      <c r="AT118" s="16">
        <v>50.63</v>
      </c>
      <c r="AU118" s="25">
        <v>0</v>
      </c>
      <c r="AV118" s="6">
        <v>2.06</v>
      </c>
      <c r="AW118" s="15">
        <v>0</v>
      </c>
      <c r="AX118" s="15">
        <v>0</v>
      </c>
    </row>
    <row r="119" spans="2:50" x14ac:dyDescent="0.2">
      <c r="B119" s="48" t="s">
        <v>210</v>
      </c>
      <c r="C119" s="35" t="s">
        <v>211</v>
      </c>
      <c r="D119" s="15" t="s">
        <v>15</v>
      </c>
      <c r="E119" s="15" t="s">
        <v>15</v>
      </c>
      <c r="F119" s="15">
        <v>0</v>
      </c>
      <c r="G119" s="15">
        <v>0</v>
      </c>
      <c r="H119" s="15">
        <v>0</v>
      </c>
      <c r="I119" s="15"/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/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15"/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15"/>
      <c r="AL119" s="16">
        <v>0</v>
      </c>
      <c r="AM119" s="16">
        <v>0</v>
      </c>
      <c r="AN119" s="16">
        <v>0</v>
      </c>
      <c r="AO119" s="25">
        <v>0</v>
      </c>
      <c r="AP119" s="15">
        <v>0</v>
      </c>
      <c r="AQ119" s="15"/>
      <c r="AR119" s="16">
        <v>0</v>
      </c>
      <c r="AS119" s="16">
        <v>0</v>
      </c>
      <c r="AT119" s="16">
        <v>0</v>
      </c>
      <c r="AU119" s="25">
        <v>0</v>
      </c>
      <c r="AV119" s="6" t="s">
        <v>191</v>
      </c>
      <c r="AW119" s="15">
        <v>0</v>
      </c>
      <c r="AX119" s="15">
        <v>0</v>
      </c>
    </row>
    <row r="120" spans="2:50" x14ac:dyDescent="0.25">
      <c r="B120" s="5"/>
      <c r="C120" s="5"/>
    </row>
    <row r="121" spans="2:50" ht="12.75" x14ac:dyDescent="0.25">
      <c r="B121" s="93" t="s">
        <v>212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</row>
    <row r="122" spans="2:50" x14ac:dyDescent="0.2">
      <c r="B122" s="46" t="s">
        <v>1</v>
      </c>
      <c r="C122" s="37" t="s">
        <v>2</v>
      </c>
      <c r="D122" s="82" t="s">
        <v>3</v>
      </c>
      <c r="E122" s="82"/>
      <c r="F122" s="82"/>
      <c r="G122" s="82"/>
      <c r="H122" s="82"/>
      <c r="I122" s="82"/>
      <c r="J122" s="82" t="s">
        <v>4</v>
      </c>
      <c r="K122" s="82"/>
      <c r="L122" s="82"/>
      <c r="M122" s="82"/>
      <c r="N122" s="82"/>
      <c r="O122" s="82"/>
      <c r="P122" s="62" t="s">
        <v>5</v>
      </c>
      <c r="Q122" s="82"/>
      <c r="R122" s="82"/>
      <c r="S122" s="82"/>
      <c r="T122" s="82"/>
      <c r="U122" s="82"/>
      <c r="V122" s="82" t="s">
        <v>6</v>
      </c>
      <c r="W122" s="82"/>
      <c r="X122" s="82"/>
      <c r="Y122" s="82"/>
      <c r="Z122" s="82"/>
      <c r="AA122" s="82"/>
      <c r="AB122" s="82" t="s">
        <v>104</v>
      </c>
      <c r="AC122" s="82"/>
      <c r="AD122" s="82"/>
      <c r="AE122" s="82"/>
      <c r="AF122" s="82"/>
      <c r="AG122" s="82"/>
      <c r="AH122" s="82" t="s">
        <v>8</v>
      </c>
      <c r="AI122" s="82"/>
      <c r="AJ122" s="82"/>
      <c r="AK122" s="82"/>
      <c r="AL122" s="82"/>
      <c r="AM122" s="82"/>
      <c r="AN122" s="62" t="s">
        <v>38</v>
      </c>
    </row>
    <row r="123" spans="2:50" x14ac:dyDescent="0.2">
      <c r="B123" s="47" t="s">
        <v>11</v>
      </c>
      <c r="C123" s="34" t="s">
        <v>12</v>
      </c>
      <c r="D123" s="17">
        <v>2018</v>
      </c>
      <c r="E123" s="17">
        <v>2019</v>
      </c>
      <c r="F123" s="17">
        <v>2020</v>
      </c>
      <c r="G123" s="17">
        <v>2021</v>
      </c>
      <c r="H123" s="17">
        <v>2022</v>
      </c>
      <c r="I123" s="17">
        <v>2023</v>
      </c>
      <c r="J123" s="17">
        <v>2018</v>
      </c>
      <c r="K123" s="17">
        <v>2019</v>
      </c>
      <c r="L123" s="17">
        <v>2020</v>
      </c>
      <c r="M123" s="17">
        <v>2021</v>
      </c>
      <c r="N123" s="17">
        <v>2022</v>
      </c>
      <c r="O123" s="17">
        <v>2023</v>
      </c>
      <c r="P123" s="17">
        <v>2018</v>
      </c>
      <c r="Q123" s="17">
        <v>2019</v>
      </c>
      <c r="R123" s="17">
        <v>2020</v>
      </c>
      <c r="S123" s="17">
        <v>2021</v>
      </c>
      <c r="T123" s="17">
        <v>2022</v>
      </c>
      <c r="U123" s="17">
        <v>2023</v>
      </c>
      <c r="V123" s="17">
        <v>2018</v>
      </c>
      <c r="W123" s="17">
        <v>2019</v>
      </c>
      <c r="X123" s="17">
        <v>2020</v>
      </c>
      <c r="Y123" s="17">
        <v>2021</v>
      </c>
      <c r="Z123" s="17">
        <v>2022</v>
      </c>
      <c r="AA123" s="17">
        <v>2023</v>
      </c>
      <c r="AB123" s="17">
        <v>2018</v>
      </c>
      <c r="AC123" s="17">
        <v>2019</v>
      </c>
      <c r="AD123" s="17">
        <v>2020</v>
      </c>
      <c r="AE123" s="17">
        <v>2021</v>
      </c>
      <c r="AF123" s="17">
        <v>2022</v>
      </c>
      <c r="AG123" s="17">
        <v>2023</v>
      </c>
      <c r="AH123" s="17">
        <v>2018</v>
      </c>
      <c r="AI123" s="17">
        <v>2019</v>
      </c>
      <c r="AJ123" s="17">
        <v>2020</v>
      </c>
      <c r="AK123" s="17">
        <v>2021</v>
      </c>
      <c r="AL123" s="17">
        <v>2022</v>
      </c>
      <c r="AM123" s="17">
        <v>2023</v>
      </c>
      <c r="AN123" s="17">
        <v>2023</v>
      </c>
    </row>
    <row r="124" spans="2:50" x14ac:dyDescent="0.2">
      <c r="B124" s="48" t="s">
        <v>213</v>
      </c>
      <c r="C124" s="35" t="s">
        <v>214</v>
      </c>
      <c r="D124" s="16" t="s">
        <v>15</v>
      </c>
      <c r="E124" s="20">
        <v>0.2424</v>
      </c>
      <c r="F124" s="20">
        <v>0.1079</v>
      </c>
      <c r="G124" s="20">
        <v>0.1439</v>
      </c>
      <c r="H124" s="20">
        <v>0.99280000000000002</v>
      </c>
      <c r="I124" s="20">
        <v>0</v>
      </c>
      <c r="J124" s="16" t="s">
        <v>15</v>
      </c>
      <c r="K124" s="20">
        <v>0.2424</v>
      </c>
      <c r="L124" s="20">
        <v>0.43880000000000002</v>
      </c>
      <c r="M124" s="20">
        <v>0.24460000000000001</v>
      </c>
      <c r="N124" s="20">
        <v>1</v>
      </c>
      <c r="O124" s="20">
        <v>1</v>
      </c>
      <c r="P124" s="7">
        <v>1</v>
      </c>
      <c r="Q124" s="20">
        <v>1</v>
      </c>
      <c r="R124" s="20">
        <v>1</v>
      </c>
      <c r="S124" s="20">
        <v>1</v>
      </c>
      <c r="T124" s="20">
        <v>1</v>
      </c>
      <c r="U124" s="20">
        <v>1</v>
      </c>
      <c r="V124" s="7">
        <v>9.2299999999999993E-2</v>
      </c>
      <c r="W124" s="20">
        <v>1.11E-2</v>
      </c>
      <c r="X124" s="20">
        <v>3.1699999999999999E-2</v>
      </c>
      <c r="Y124" s="20">
        <v>0.1333</v>
      </c>
      <c r="Z124" s="20">
        <v>0</v>
      </c>
      <c r="AA124" s="20">
        <v>0.4</v>
      </c>
      <c r="AB124" s="7">
        <v>1</v>
      </c>
      <c r="AC124" s="20">
        <v>1</v>
      </c>
      <c r="AD124" s="20">
        <v>1</v>
      </c>
      <c r="AE124" s="20">
        <v>1</v>
      </c>
      <c r="AF124" s="20">
        <v>0.09</v>
      </c>
      <c r="AG124" s="20" t="s">
        <v>15</v>
      </c>
      <c r="AH124" s="7" t="s">
        <v>15</v>
      </c>
      <c r="AI124" s="20" t="s">
        <v>15</v>
      </c>
      <c r="AJ124" s="20" t="s">
        <v>15</v>
      </c>
      <c r="AK124" s="20">
        <v>0</v>
      </c>
      <c r="AL124" s="20" t="s">
        <v>15</v>
      </c>
      <c r="AM124" s="20" t="s">
        <v>15</v>
      </c>
      <c r="AN124" s="20">
        <v>1</v>
      </c>
    </row>
    <row r="125" spans="2:50" x14ac:dyDescent="0.2">
      <c r="B125" s="48" t="s">
        <v>215</v>
      </c>
      <c r="C125" s="35" t="s">
        <v>216</v>
      </c>
      <c r="D125" s="16" t="s">
        <v>15</v>
      </c>
      <c r="E125" s="20">
        <v>0.7742</v>
      </c>
      <c r="F125" s="20">
        <v>0.58650000000000002</v>
      </c>
      <c r="G125" s="20">
        <v>0.75560000000000005</v>
      </c>
      <c r="H125" s="20">
        <v>0.99709999999999999</v>
      </c>
      <c r="I125" s="20">
        <v>8.9999999999999993E-3</v>
      </c>
      <c r="J125" s="16" t="s">
        <v>15</v>
      </c>
      <c r="K125" s="20">
        <v>0.7742</v>
      </c>
      <c r="L125" s="20">
        <v>0.58650000000000002</v>
      </c>
      <c r="M125" s="20">
        <v>0.75560000000000005</v>
      </c>
      <c r="N125" s="20">
        <v>1</v>
      </c>
      <c r="O125" s="20">
        <v>1</v>
      </c>
      <c r="P125" s="7">
        <v>1</v>
      </c>
      <c r="Q125" s="20">
        <v>1.11E-2</v>
      </c>
      <c r="R125" s="20">
        <v>3.1699999999999999E-2</v>
      </c>
      <c r="S125" s="20">
        <v>0.1333</v>
      </c>
      <c r="T125" s="20">
        <v>1</v>
      </c>
      <c r="U125" s="20">
        <v>1</v>
      </c>
      <c r="V125" s="7">
        <v>1</v>
      </c>
      <c r="W125" s="20">
        <v>1</v>
      </c>
      <c r="X125" s="20">
        <v>1</v>
      </c>
      <c r="Y125" s="20">
        <v>1</v>
      </c>
      <c r="Z125" s="20">
        <v>1</v>
      </c>
      <c r="AA125" s="20">
        <v>0.4</v>
      </c>
      <c r="AB125" s="7" t="s">
        <v>15</v>
      </c>
      <c r="AC125" s="20">
        <v>0.2576</v>
      </c>
      <c r="AD125" s="20">
        <v>0.12230000000000001</v>
      </c>
      <c r="AE125" s="20">
        <v>0.17269999999999999</v>
      </c>
      <c r="AF125" s="20">
        <v>0.2</v>
      </c>
      <c r="AG125" s="20" t="s">
        <v>15</v>
      </c>
      <c r="AH125" s="7" t="s">
        <v>15</v>
      </c>
      <c r="AI125" s="20" t="s">
        <v>15</v>
      </c>
      <c r="AJ125" s="20" t="s">
        <v>15</v>
      </c>
      <c r="AK125" s="20">
        <v>0.30430000000000001</v>
      </c>
      <c r="AL125" s="20">
        <v>0.40670000000000001</v>
      </c>
      <c r="AM125" s="20">
        <v>0.47420000000000001</v>
      </c>
      <c r="AN125" s="20">
        <v>1</v>
      </c>
    </row>
    <row r="126" spans="2:50" x14ac:dyDescent="0.25">
      <c r="B126" s="11"/>
      <c r="C126" s="41"/>
    </row>
    <row r="127" spans="2:50" x14ac:dyDescent="0.25">
      <c r="B127" s="11"/>
      <c r="C127" s="41"/>
    </row>
    <row r="128" spans="2:50" x14ac:dyDescent="0.25">
      <c r="B128" s="11"/>
      <c r="C128" s="41"/>
    </row>
    <row r="129" spans="2:3" x14ac:dyDescent="0.25">
      <c r="B129" s="11"/>
      <c r="C129" s="41"/>
    </row>
    <row r="130" spans="2:3" x14ac:dyDescent="0.25">
      <c r="B130" s="11"/>
      <c r="C130" s="41"/>
    </row>
    <row r="131" spans="2:3" x14ac:dyDescent="0.25">
      <c r="B131" s="11"/>
      <c r="C131" s="41"/>
    </row>
    <row r="132" spans="2:3" x14ac:dyDescent="0.25">
      <c r="B132" s="11"/>
      <c r="C132" s="41"/>
    </row>
    <row r="133" spans="2:3" x14ac:dyDescent="0.25">
      <c r="B133" s="11"/>
      <c r="C133" s="41"/>
    </row>
    <row r="134" spans="2:3" x14ac:dyDescent="0.25">
      <c r="B134" s="11"/>
      <c r="C134" s="41"/>
    </row>
    <row r="135" spans="2:3" x14ac:dyDescent="0.25">
      <c r="B135" s="11"/>
      <c r="C135" s="41"/>
    </row>
    <row r="136" spans="2:3" x14ac:dyDescent="0.25">
      <c r="B136" s="11"/>
      <c r="C136" s="41"/>
    </row>
    <row r="137" spans="2:3" x14ac:dyDescent="0.25">
      <c r="B137" s="11"/>
      <c r="C137" s="41"/>
    </row>
    <row r="138" spans="2:3" x14ac:dyDescent="0.25">
      <c r="B138" s="11"/>
      <c r="C138" s="41"/>
    </row>
    <row r="139" spans="2:3" x14ac:dyDescent="0.25">
      <c r="B139" s="11"/>
      <c r="C139" s="41"/>
    </row>
    <row r="140" spans="2:3" x14ac:dyDescent="0.25">
      <c r="B140" s="11"/>
      <c r="C140" s="41"/>
    </row>
    <row r="141" spans="2:3" x14ac:dyDescent="0.25">
      <c r="B141" s="11"/>
      <c r="C141" s="41"/>
    </row>
    <row r="142" spans="2:3" x14ac:dyDescent="0.25">
      <c r="B142" s="11"/>
      <c r="C142" s="41"/>
    </row>
    <row r="143" spans="2:3" x14ac:dyDescent="0.25">
      <c r="B143" s="11"/>
      <c r="C143" s="41"/>
    </row>
    <row r="144" spans="2:3" x14ac:dyDescent="0.25">
      <c r="B144" s="11"/>
      <c r="C144" s="41"/>
    </row>
    <row r="145" spans="2:3" x14ac:dyDescent="0.25">
      <c r="B145" s="11"/>
      <c r="C145" s="41"/>
    </row>
    <row r="146" spans="2:3" x14ac:dyDescent="0.25">
      <c r="B146" s="11"/>
      <c r="C146" s="41"/>
    </row>
    <row r="147" spans="2:3" x14ac:dyDescent="0.25">
      <c r="B147" s="11"/>
      <c r="C147" s="41"/>
    </row>
    <row r="148" spans="2:3" x14ac:dyDescent="0.25">
      <c r="B148" s="11"/>
      <c r="C148" s="41"/>
    </row>
    <row r="149" spans="2:3" x14ac:dyDescent="0.25">
      <c r="B149" s="11"/>
      <c r="C149" s="41"/>
    </row>
    <row r="150" spans="2:3" x14ac:dyDescent="0.25">
      <c r="B150" s="11"/>
      <c r="C150" s="41"/>
    </row>
    <row r="151" spans="2:3" x14ac:dyDescent="0.25">
      <c r="B151" s="11"/>
      <c r="C151" s="41"/>
    </row>
    <row r="152" spans="2:3" x14ac:dyDescent="0.25">
      <c r="B152" s="11"/>
      <c r="C152" s="41"/>
    </row>
    <row r="153" spans="2:3" x14ac:dyDescent="0.25">
      <c r="B153" s="11"/>
      <c r="C153" s="41"/>
    </row>
    <row r="154" spans="2:3" x14ac:dyDescent="0.25">
      <c r="B154" s="11"/>
      <c r="C154" s="41"/>
    </row>
    <row r="155" spans="2:3" x14ac:dyDescent="0.25">
      <c r="B155" s="11"/>
      <c r="C155" s="41"/>
    </row>
    <row r="156" spans="2:3" x14ac:dyDescent="0.25">
      <c r="B156" s="11"/>
      <c r="C156" s="41"/>
    </row>
    <row r="157" spans="2:3" x14ac:dyDescent="0.25">
      <c r="B157" s="11"/>
      <c r="C157" s="41"/>
    </row>
    <row r="158" spans="2:3" x14ac:dyDescent="0.25">
      <c r="B158" s="11"/>
      <c r="C158" s="41"/>
    </row>
    <row r="159" spans="2:3" x14ac:dyDescent="0.25">
      <c r="B159" s="11"/>
      <c r="C159" s="41"/>
    </row>
    <row r="160" spans="2:3" x14ac:dyDescent="0.25">
      <c r="B160" s="11"/>
      <c r="C160" s="41"/>
    </row>
    <row r="161" spans="2:3" x14ac:dyDescent="0.25">
      <c r="B161" s="11"/>
      <c r="C161" s="41"/>
    </row>
    <row r="162" spans="2:3" x14ac:dyDescent="0.25">
      <c r="B162" s="11"/>
      <c r="C162" s="41"/>
    </row>
    <row r="163" spans="2:3" x14ac:dyDescent="0.25">
      <c r="B163" s="11"/>
      <c r="C163" s="41"/>
    </row>
    <row r="164" spans="2:3" x14ac:dyDescent="0.25">
      <c r="B164" s="11"/>
      <c r="C164" s="41"/>
    </row>
    <row r="165" spans="2:3" x14ac:dyDescent="0.25">
      <c r="B165" s="11"/>
      <c r="C165" s="41"/>
    </row>
    <row r="166" spans="2:3" x14ac:dyDescent="0.25">
      <c r="B166" s="11"/>
      <c r="C166" s="41"/>
    </row>
    <row r="167" spans="2:3" x14ac:dyDescent="0.25">
      <c r="B167" s="11"/>
      <c r="C167" s="41"/>
    </row>
    <row r="168" spans="2:3" x14ac:dyDescent="0.25">
      <c r="B168" s="11"/>
      <c r="C168" s="41"/>
    </row>
    <row r="169" spans="2:3" x14ac:dyDescent="0.25">
      <c r="B169" s="11"/>
      <c r="C169" s="41"/>
    </row>
    <row r="170" spans="2:3" x14ac:dyDescent="0.25">
      <c r="B170" s="11"/>
      <c r="C170" s="41"/>
    </row>
    <row r="171" spans="2:3" x14ac:dyDescent="0.25">
      <c r="B171" s="11"/>
      <c r="C171" s="41"/>
    </row>
    <row r="172" spans="2:3" x14ac:dyDescent="0.25">
      <c r="B172" s="11"/>
      <c r="C172" s="41"/>
    </row>
    <row r="173" spans="2:3" x14ac:dyDescent="0.25">
      <c r="B173" s="11"/>
      <c r="C173" s="41"/>
    </row>
    <row r="174" spans="2:3" x14ac:dyDescent="0.25">
      <c r="B174" s="11"/>
      <c r="C174" s="41"/>
    </row>
    <row r="175" spans="2:3" x14ac:dyDescent="0.25">
      <c r="B175" s="11"/>
      <c r="C175" s="41"/>
    </row>
    <row r="176" spans="2:3" x14ac:dyDescent="0.25">
      <c r="B176" s="11"/>
      <c r="C176" s="41"/>
    </row>
    <row r="177" spans="2:3" x14ac:dyDescent="0.25">
      <c r="B177" s="11"/>
      <c r="C177" s="41"/>
    </row>
    <row r="178" spans="2:3" x14ac:dyDescent="0.25">
      <c r="B178" s="11"/>
      <c r="C178" s="41"/>
    </row>
    <row r="179" spans="2:3" x14ac:dyDescent="0.25">
      <c r="B179" s="11"/>
      <c r="C179" s="41"/>
    </row>
    <row r="180" spans="2:3" x14ac:dyDescent="0.25">
      <c r="B180" s="11"/>
      <c r="C180" s="41"/>
    </row>
    <row r="181" spans="2:3" x14ac:dyDescent="0.25">
      <c r="B181" s="11"/>
      <c r="C181" s="41"/>
    </row>
    <row r="182" spans="2:3" x14ac:dyDescent="0.25">
      <c r="B182" s="11"/>
      <c r="C182" s="41"/>
    </row>
    <row r="183" spans="2:3" x14ac:dyDescent="0.25">
      <c r="B183" s="11"/>
      <c r="C183" s="41"/>
    </row>
    <row r="184" spans="2:3" x14ac:dyDescent="0.25">
      <c r="B184" s="11"/>
      <c r="C184" s="41"/>
    </row>
    <row r="185" spans="2:3" x14ac:dyDescent="0.25">
      <c r="B185" s="11"/>
      <c r="C185" s="41"/>
    </row>
    <row r="186" spans="2:3" x14ac:dyDescent="0.25">
      <c r="B186" s="11"/>
      <c r="C186" s="41"/>
    </row>
    <row r="187" spans="2:3" x14ac:dyDescent="0.25">
      <c r="B187" s="11"/>
      <c r="C187" s="41"/>
    </row>
    <row r="188" spans="2:3" x14ac:dyDescent="0.25">
      <c r="B188" s="11"/>
      <c r="C188" s="41"/>
    </row>
    <row r="189" spans="2:3" x14ac:dyDescent="0.25">
      <c r="B189" s="11"/>
      <c r="C189" s="41"/>
    </row>
    <row r="190" spans="2:3" x14ac:dyDescent="0.25">
      <c r="B190" s="11"/>
      <c r="C190" s="41"/>
    </row>
    <row r="191" spans="2:3" x14ac:dyDescent="0.25">
      <c r="B191" s="11"/>
      <c r="C191" s="41"/>
    </row>
    <row r="192" spans="2:3" x14ac:dyDescent="0.25">
      <c r="B192" s="11"/>
      <c r="C192" s="41"/>
    </row>
    <row r="193" spans="2:3" x14ac:dyDescent="0.25">
      <c r="B193" s="11"/>
      <c r="C193" s="41"/>
    </row>
    <row r="194" spans="2:3" x14ac:dyDescent="0.25">
      <c r="B194" s="11"/>
      <c r="C194" s="41"/>
    </row>
    <row r="195" spans="2:3" x14ac:dyDescent="0.25">
      <c r="B195" s="11"/>
      <c r="C195" s="41"/>
    </row>
    <row r="196" spans="2:3" x14ac:dyDescent="0.25">
      <c r="B196" s="11"/>
      <c r="C196" s="41"/>
    </row>
    <row r="197" spans="2:3" x14ac:dyDescent="0.25">
      <c r="B197" s="11"/>
      <c r="C197" s="41"/>
    </row>
    <row r="198" spans="2:3" x14ac:dyDescent="0.25">
      <c r="B198" s="11"/>
      <c r="C198" s="41"/>
    </row>
    <row r="199" spans="2:3" x14ac:dyDescent="0.25">
      <c r="B199" s="11"/>
      <c r="C199" s="41"/>
    </row>
    <row r="200" spans="2:3" x14ac:dyDescent="0.25">
      <c r="B200" s="11"/>
      <c r="C200" s="41"/>
    </row>
  </sheetData>
  <mergeCells count="162">
    <mergeCell ref="AN107:AN108"/>
    <mergeCell ref="AO107:AO108"/>
    <mergeCell ref="AP107:AP108"/>
    <mergeCell ref="B105:AX105"/>
    <mergeCell ref="AX107:AX108"/>
    <mergeCell ref="B121:AN121"/>
    <mergeCell ref="AB3:AE3"/>
    <mergeCell ref="AB11:AE11"/>
    <mergeCell ref="B10:AE10"/>
    <mergeCell ref="AF3:AI3"/>
    <mergeCell ref="AV92:BA92"/>
    <mergeCell ref="AP92:AU92"/>
    <mergeCell ref="AJ92:AO92"/>
    <mergeCell ref="AH83:AM83"/>
    <mergeCell ref="AB83:AG83"/>
    <mergeCell ref="V83:AA83"/>
    <mergeCell ref="P83:U83"/>
    <mergeCell ref="J83:O83"/>
    <mergeCell ref="T92:AI92"/>
    <mergeCell ref="B74:AN74"/>
    <mergeCell ref="B82:AN82"/>
    <mergeCell ref="P6:Q6"/>
    <mergeCell ref="T6:U6"/>
    <mergeCell ref="X8:Y8"/>
    <mergeCell ref="C2:AI2"/>
    <mergeCell ref="B25:AN25"/>
    <mergeCell ref="AL65:AM65"/>
    <mergeCell ref="AN65:AO65"/>
    <mergeCell ref="AJ65:AK65"/>
    <mergeCell ref="AH65:AI65"/>
    <mergeCell ref="AF65:AG65"/>
    <mergeCell ref="AD65:AE65"/>
    <mergeCell ref="AB65:AC65"/>
    <mergeCell ref="X65:Y65"/>
    <mergeCell ref="V65:W65"/>
    <mergeCell ref="AN64:AO64"/>
    <mergeCell ref="B63:AO63"/>
    <mergeCell ref="H65:I65"/>
    <mergeCell ref="N65:O65"/>
    <mergeCell ref="T65:U65"/>
    <mergeCell ref="Z65:AA65"/>
    <mergeCell ref="H8:I8"/>
    <mergeCell ref="L8:M8"/>
    <mergeCell ref="P8:Q8"/>
    <mergeCell ref="H5:I5"/>
    <mergeCell ref="L5:M5"/>
    <mergeCell ref="P5:Q5"/>
    <mergeCell ref="T5:U5"/>
    <mergeCell ref="P3:S3"/>
    <mergeCell ref="T3:W3"/>
    <mergeCell ref="BB92:BG92"/>
    <mergeCell ref="B91:BH91"/>
    <mergeCell ref="D26:I26"/>
    <mergeCell ref="D19:I19"/>
    <mergeCell ref="P19:U19"/>
    <mergeCell ref="J19:O19"/>
    <mergeCell ref="L11:O11"/>
    <mergeCell ref="P11:S11"/>
    <mergeCell ref="J26:O26"/>
    <mergeCell ref="P26:U26"/>
    <mergeCell ref="V26:AA26"/>
    <mergeCell ref="AB26:AG26"/>
    <mergeCell ref="AH26:AM26"/>
    <mergeCell ref="B23:AA23"/>
    <mergeCell ref="D11:G11"/>
    <mergeCell ref="H11:K11"/>
    <mergeCell ref="T11:W11"/>
    <mergeCell ref="X11:AA11"/>
    <mergeCell ref="AH19:AM19"/>
    <mergeCell ref="AB19:AG19"/>
    <mergeCell ref="V19:AA19"/>
    <mergeCell ref="B18:AM18"/>
    <mergeCell ref="X3:AA3"/>
    <mergeCell ref="X5:Y5"/>
    <mergeCell ref="X7:Y7"/>
    <mergeCell ref="P4:Q4"/>
    <mergeCell ref="T4:U4"/>
    <mergeCell ref="X4:Y4"/>
    <mergeCell ref="P7:Q7"/>
    <mergeCell ref="T7:U7"/>
    <mergeCell ref="D8:E8"/>
    <mergeCell ref="X6:Y6"/>
    <mergeCell ref="D3:G3"/>
    <mergeCell ref="H3:K3"/>
    <mergeCell ref="L3:O3"/>
    <mergeCell ref="D5:E5"/>
    <mergeCell ref="D6:E6"/>
    <mergeCell ref="H6:I6"/>
    <mergeCell ref="L6:M6"/>
    <mergeCell ref="T8:U8"/>
    <mergeCell ref="H7:I7"/>
    <mergeCell ref="L7:M7"/>
    <mergeCell ref="D7:E7"/>
    <mergeCell ref="D4:E4"/>
    <mergeCell ref="H4:I4"/>
    <mergeCell ref="L4:M4"/>
    <mergeCell ref="J93:L93"/>
    <mergeCell ref="M93:O93"/>
    <mergeCell ref="D92:S92"/>
    <mergeCell ref="P75:U75"/>
    <mergeCell ref="V75:AA75"/>
    <mergeCell ref="AB75:AG75"/>
    <mergeCell ref="AH64:AM64"/>
    <mergeCell ref="V64:AA64"/>
    <mergeCell ref="P64:U64"/>
    <mergeCell ref="D83:I83"/>
    <mergeCell ref="D75:I75"/>
    <mergeCell ref="J75:O75"/>
    <mergeCell ref="AH75:AM75"/>
    <mergeCell ref="AB64:AG64"/>
    <mergeCell ref="D65:E65"/>
    <mergeCell ref="F65:G65"/>
    <mergeCell ref="D64:I64"/>
    <mergeCell ref="J64:O64"/>
    <mergeCell ref="AQ107:AQ108"/>
    <mergeCell ref="AB107:AB108"/>
    <mergeCell ref="F107:F108"/>
    <mergeCell ref="P93:R93"/>
    <mergeCell ref="G107:G108"/>
    <mergeCell ref="Y107:Y108"/>
    <mergeCell ref="Z107:Z108"/>
    <mergeCell ref="Z106:AE106"/>
    <mergeCell ref="J106:Y106"/>
    <mergeCell ref="D106:I106"/>
    <mergeCell ref="J107:L107"/>
    <mergeCell ref="M107:O107"/>
    <mergeCell ref="P107:R107"/>
    <mergeCell ref="S107:U107"/>
    <mergeCell ref="V107:X107"/>
    <mergeCell ref="AF107:AF108"/>
    <mergeCell ref="AG107:AG108"/>
    <mergeCell ref="AH107:AH108"/>
    <mergeCell ref="AI107:AI108"/>
    <mergeCell ref="AJ107:AJ108"/>
    <mergeCell ref="AL107:AL108"/>
    <mergeCell ref="AM107:AM108"/>
    <mergeCell ref="D93:F93"/>
    <mergeCell ref="G93:I93"/>
    <mergeCell ref="AR106:AW106"/>
    <mergeCell ref="AL106:AQ106"/>
    <mergeCell ref="AF106:AK106"/>
    <mergeCell ref="D122:I122"/>
    <mergeCell ref="AH122:AM122"/>
    <mergeCell ref="AB122:AG122"/>
    <mergeCell ref="V122:AA122"/>
    <mergeCell ref="Q122:U122"/>
    <mergeCell ref="J122:O122"/>
    <mergeCell ref="I107:I108"/>
    <mergeCell ref="AW107:AW108"/>
    <mergeCell ref="AR107:AR108"/>
    <mergeCell ref="AS107:AS108"/>
    <mergeCell ref="AT107:AT108"/>
    <mergeCell ref="AU107:AU108"/>
    <mergeCell ref="AV107:AV108"/>
    <mergeCell ref="AK107:AK108"/>
    <mergeCell ref="E107:E108"/>
    <mergeCell ref="D107:D108"/>
    <mergeCell ref="AA107:AA108"/>
    <mergeCell ref="H107:H108"/>
    <mergeCell ref="AC107:AC108"/>
    <mergeCell ref="AD107:AD108"/>
    <mergeCell ref="AE107:AE10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C08D-F8CC-4D88-8531-E24BEF97A935}">
  <dimension ref="A1:BY124"/>
  <sheetViews>
    <sheetView topLeftCell="A3" zoomScaleNormal="100" workbookViewId="0">
      <pane xSplit="3" topLeftCell="D1" activePane="topRight" state="frozen"/>
      <selection pane="topRight" activeCell="AF23" sqref="AF23:AF24"/>
    </sheetView>
  </sheetViews>
  <sheetFormatPr baseColWidth="10" defaultColWidth="13.28515625" defaultRowHeight="12" x14ac:dyDescent="0.25"/>
  <cols>
    <col min="1" max="1" width="2.7109375" style="5" customWidth="1"/>
    <col min="2" max="2" width="39.5703125" style="10" customWidth="1"/>
    <col min="3" max="3" width="41" style="36" customWidth="1"/>
    <col min="4" max="25" width="11" style="5" customWidth="1"/>
    <col min="26" max="27" width="10.85546875" style="5" customWidth="1"/>
    <col min="28" max="37" width="11" style="5" customWidth="1"/>
    <col min="38" max="38" width="10.7109375" style="5" customWidth="1"/>
    <col min="39" max="43" width="9.5703125" style="5" customWidth="1"/>
    <col min="44" max="47" width="11.5703125" style="5" customWidth="1"/>
    <col min="48" max="56" width="9.5703125" style="5" customWidth="1"/>
    <col min="57" max="16384" width="13.28515625" style="5"/>
  </cols>
  <sheetData>
    <row r="1" spans="1:77" x14ac:dyDescent="0.25">
      <c r="B1" s="5"/>
    </row>
    <row r="2" spans="1:77" ht="12.75" x14ac:dyDescent="0.25">
      <c r="B2" s="106" t="s">
        <v>217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</row>
    <row r="3" spans="1:77" x14ac:dyDescent="0.2">
      <c r="B3" s="46" t="s">
        <v>1</v>
      </c>
      <c r="C3" s="37" t="s">
        <v>2</v>
      </c>
      <c r="D3" s="82" t="s">
        <v>3</v>
      </c>
      <c r="E3" s="82"/>
      <c r="F3" s="82"/>
      <c r="G3" s="82"/>
      <c r="H3" s="82"/>
      <c r="I3" s="62"/>
      <c r="J3" s="85" t="s">
        <v>4</v>
      </c>
      <c r="K3" s="86"/>
      <c r="L3" s="86"/>
      <c r="M3" s="86"/>
      <c r="N3" s="86"/>
      <c r="O3" s="87"/>
      <c r="P3" s="85" t="s">
        <v>5</v>
      </c>
      <c r="Q3" s="86"/>
      <c r="R3" s="86"/>
      <c r="S3" s="86"/>
      <c r="T3" s="86"/>
      <c r="U3" s="87"/>
      <c r="V3" s="85" t="s">
        <v>6</v>
      </c>
      <c r="W3" s="86"/>
      <c r="X3" s="86"/>
      <c r="Y3" s="86"/>
      <c r="Z3" s="86"/>
      <c r="AA3" s="87"/>
      <c r="AB3" s="85" t="s">
        <v>104</v>
      </c>
      <c r="AC3" s="86"/>
      <c r="AD3" s="86"/>
      <c r="AE3" s="86"/>
      <c r="AF3" s="86"/>
      <c r="AG3" s="87"/>
      <c r="AH3" s="99" t="s">
        <v>8</v>
      </c>
      <c r="AI3" s="100"/>
      <c r="AJ3" s="100"/>
      <c r="AK3" s="100"/>
      <c r="AL3" s="100"/>
      <c r="AM3" s="103"/>
      <c r="AN3" s="63" t="s">
        <v>38</v>
      </c>
    </row>
    <row r="4" spans="1:77" x14ac:dyDescent="0.2">
      <c r="B4" s="47" t="s">
        <v>11</v>
      </c>
      <c r="C4" s="34" t="s">
        <v>12</v>
      </c>
      <c r="D4" s="17">
        <v>2018</v>
      </c>
      <c r="E4" s="17">
        <v>2019</v>
      </c>
      <c r="F4" s="17">
        <v>2020</v>
      </c>
      <c r="G4" s="17">
        <v>2021</v>
      </c>
      <c r="H4" s="17">
        <v>2022</v>
      </c>
      <c r="I4" s="17">
        <v>2023</v>
      </c>
      <c r="J4" s="17">
        <v>2018</v>
      </c>
      <c r="K4" s="17">
        <v>2019</v>
      </c>
      <c r="L4" s="17">
        <v>2020</v>
      </c>
      <c r="M4" s="17">
        <v>2021</v>
      </c>
      <c r="N4" s="17">
        <v>2022</v>
      </c>
      <c r="O4" s="17">
        <v>2023</v>
      </c>
      <c r="P4" s="17">
        <v>2018</v>
      </c>
      <c r="Q4" s="17">
        <v>2019</v>
      </c>
      <c r="R4" s="17">
        <v>2020</v>
      </c>
      <c r="S4" s="17">
        <v>2021</v>
      </c>
      <c r="T4" s="17">
        <v>2022</v>
      </c>
      <c r="U4" s="17">
        <v>2023</v>
      </c>
      <c r="V4" s="17">
        <v>2018</v>
      </c>
      <c r="W4" s="17">
        <v>2019</v>
      </c>
      <c r="X4" s="17">
        <v>2020</v>
      </c>
      <c r="Y4" s="17">
        <v>2021</v>
      </c>
      <c r="Z4" s="17">
        <v>2022</v>
      </c>
      <c r="AA4" s="17">
        <v>2023</v>
      </c>
      <c r="AB4" s="17">
        <v>2018</v>
      </c>
      <c r="AC4" s="17">
        <v>2019</v>
      </c>
      <c r="AD4" s="17">
        <v>2020</v>
      </c>
      <c r="AE4" s="17">
        <v>2021</v>
      </c>
      <c r="AF4" s="17">
        <v>2022</v>
      </c>
      <c r="AG4" s="17">
        <v>2023</v>
      </c>
      <c r="AH4" s="17">
        <v>2018</v>
      </c>
      <c r="AI4" s="17">
        <v>2019</v>
      </c>
      <c r="AJ4" s="17">
        <v>2020</v>
      </c>
      <c r="AK4" s="17">
        <v>2021</v>
      </c>
      <c r="AL4" s="17">
        <v>2022</v>
      </c>
      <c r="AM4" s="17">
        <v>2023</v>
      </c>
      <c r="AN4" s="17">
        <v>2023</v>
      </c>
    </row>
    <row r="5" spans="1:77" s="64" customFormat="1" x14ac:dyDescent="0.2">
      <c r="B5" s="65" t="s">
        <v>218</v>
      </c>
      <c r="C5" s="60" t="s">
        <v>219</v>
      </c>
      <c r="D5" s="66">
        <v>36.5</v>
      </c>
      <c r="E5" s="66">
        <v>236.4</v>
      </c>
      <c r="F5" s="66">
        <v>173.83</v>
      </c>
      <c r="G5" s="66">
        <v>325.66000000000003</v>
      </c>
      <c r="H5" s="66">
        <v>320.63</v>
      </c>
      <c r="I5" s="66">
        <v>68.39</v>
      </c>
      <c r="J5" s="66">
        <v>1587595.16</v>
      </c>
      <c r="K5" s="66">
        <v>2284557</v>
      </c>
      <c r="L5" s="66">
        <v>2324929.92</v>
      </c>
      <c r="M5" s="66">
        <v>2431926.86</v>
      </c>
      <c r="N5" s="66">
        <v>1996699.32</v>
      </c>
      <c r="O5" s="66">
        <v>2298628.4900000002</v>
      </c>
      <c r="P5" s="66">
        <v>199906.98</v>
      </c>
      <c r="Q5" s="66">
        <v>260616.31</v>
      </c>
      <c r="R5" s="66">
        <v>193850.21</v>
      </c>
      <c r="S5" s="66">
        <v>244973.72</v>
      </c>
      <c r="T5" s="66">
        <v>257775.34</v>
      </c>
      <c r="U5" s="66">
        <v>219471.65</v>
      </c>
      <c r="V5" s="66">
        <v>35020.99</v>
      </c>
      <c r="W5" s="66">
        <v>35525.39</v>
      </c>
      <c r="X5" s="66">
        <v>31114.7</v>
      </c>
      <c r="Y5" s="66">
        <v>36059.980000000003</v>
      </c>
      <c r="Z5" s="66">
        <v>35960.51</v>
      </c>
      <c r="AA5" s="66">
        <v>34021.019999999997</v>
      </c>
      <c r="AB5" s="66" t="s">
        <v>191</v>
      </c>
      <c r="AC5" s="66" t="s">
        <v>191</v>
      </c>
      <c r="AD5" s="66">
        <v>1564943.84</v>
      </c>
      <c r="AE5" s="66">
        <v>1642925.94</v>
      </c>
      <c r="AF5" s="66">
        <v>2063350.18</v>
      </c>
      <c r="AG5" s="66">
        <v>2057176.7</v>
      </c>
      <c r="AH5" s="66" t="s">
        <v>191</v>
      </c>
      <c r="AI5" s="66">
        <v>495.5</v>
      </c>
      <c r="AJ5" s="66">
        <v>426.65</v>
      </c>
      <c r="AK5" s="66">
        <v>391.21</v>
      </c>
      <c r="AL5" s="67">
        <v>430.27</v>
      </c>
      <c r="AM5" s="67">
        <v>584.54999999999995</v>
      </c>
      <c r="AN5" s="67">
        <v>150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</row>
    <row r="6" spans="1:77" s="64" customFormat="1" x14ac:dyDescent="0.2">
      <c r="B6" s="65" t="s">
        <v>220</v>
      </c>
      <c r="C6" s="60" t="s">
        <v>221</v>
      </c>
      <c r="D6" s="66">
        <v>2565.4</v>
      </c>
      <c r="E6" s="66">
        <v>2166</v>
      </c>
      <c r="F6" s="66">
        <v>1370.35</v>
      </c>
      <c r="G6" s="66">
        <v>3070</v>
      </c>
      <c r="H6" s="66">
        <v>3014.3</v>
      </c>
      <c r="I6" s="68">
        <v>2052.9699999999998</v>
      </c>
      <c r="J6" s="66">
        <v>10081.92</v>
      </c>
      <c r="K6" s="66">
        <v>11223</v>
      </c>
      <c r="L6" s="66">
        <v>12041</v>
      </c>
      <c r="M6" s="66">
        <v>1134.21</v>
      </c>
      <c r="N6" s="66">
        <v>11165.84</v>
      </c>
      <c r="O6" s="68">
        <v>11607.73</v>
      </c>
      <c r="P6" s="66">
        <v>5203.42</v>
      </c>
      <c r="Q6" s="66">
        <v>11350</v>
      </c>
      <c r="R6" s="66">
        <v>9935.68</v>
      </c>
      <c r="S6" s="66">
        <v>10469.129999999999</v>
      </c>
      <c r="T6" s="66">
        <v>10654.32</v>
      </c>
      <c r="U6" s="68">
        <v>10342.9</v>
      </c>
      <c r="V6" s="66">
        <v>3339.96</v>
      </c>
      <c r="W6" s="66">
        <v>3271.68</v>
      </c>
      <c r="X6" s="66">
        <v>2629.3</v>
      </c>
      <c r="Y6" s="66">
        <v>2473.88</v>
      </c>
      <c r="Z6" s="66">
        <v>2463.29</v>
      </c>
      <c r="AA6" s="68">
        <v>2577.0300000000002</v>
      </c>
      <c r="AB6" s="66" t="s">
        <v>191</v>
      </c>
      <c r="AC6" s="66" t="s">
        <v>191</v>
      </c>
      <c r="AD6" s="66">
        <v>2961755.28</v>
      </c>
      <c r="AE6" s="66">
        <v>3132934.42</v>
      </c>
      <c r="AF6" s="66">
        <v>3566651.22</v>
      </c>
      <c r="AG6" s="66">
        <v>3958896</v>
      </c>
      <c r="AH6" s="66" t="s">
        <v>191</v>
      </c>
      <c r="AI6" s="66">
        <v>8603.82</v>
      </c>
      <c r="AJ6" s="66">
        <v>8603.82</v>
      </c>
      <c r="AK6" s="66">
        <v>8154.87</v>
      </c>
      <c r="AL6" s="67">
        <v>7799.85</v>
      </c>
      <c r="AM6" s="66">
        <v>8959.8700000000008</v>
      </c>
      <c r="AN6" s="67">
        <v>2764.62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pans="1:77" x14ac:dyDescent="0.2">
      <c r="B7" s="48" t="s">
        <v>222</v>
      </c>
      <c r="C7" s="38" t="s">
        <v>223</v>
      </c>
      <c r="D7" s="6">
        <v>0</v>
      </c>
      <c r="E7" s="6">
        <v>68.11</v>
      </c>
      <c r="F7" s="6">
        <v>74.88</v>
      </c>
      <c r="G7" s="6">
        <v>63.36</v>
      </c>
      <c r="H7" s="6">
        <v>60.2</v>
      </c>
      <c r="I7" s="6">
        <v>72.88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51.39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 t="s">
        <v>191</v>
      </c>
      <c r="AC7" s="6" t="s">
        <v>191</v>
      </c>
      <c r="AD7" s="6">
        <v>0</v>
      </c>
      <c r="AE7" s="6">
        <v>0</v>
      </c>
      <c r="AF7" s="6">
        <v>615.55999999999995</v>
      </c>
      <c r="AG7" s="6">
        <v>608.66999999999996</v>
      </c>
      <c r="AH7" s="6" t="s">
        <v>191</v>
      </c>
      <c r="AI7" s="6">
        <v>0</v>
      </c>
      <c r="AJ7" s="6">
        <v>0</v>
      </c>
      <c r="AK7" s="6">
        <v>0</v>
      </c>
      <c r="AL7" s="16">
        <v>701.64</v>
      </c>
      <c r="AM7" s="16">
        <v>657</v>
      </c>
      <c r="AN7" s="6">
        <v>0</v>
      </c>
    </row>
    <row r="8" spans="1:77" x14ac:dyDescent="0.2">
      <c r="B8" s="48" t="s">
        <v>224</v>
      </c>
      <c r="C8" s="35" t="s">
        <v>225</v>
      </c>
      <c r="D8" s="6">
        <v>2601.9</v>
      </c>
      <c r="E8" s="6">
        <v>2470.5100000000002</v>
      </c>
      <c r="F8" s="6">
        <v>1619.06</v>
      </c>
      <c r="G8" s="6">
        <v>3459.02</v>
      </c>
      <c r="H8" s="6">
        <v>3395.13</v>
      </c>
      <c r="I8" s="6">
        <v>2194.2399999999998</v>
      </c>
      <c r="J8" s="6">
        <v>1597677.0799999998</v>
      </c>
      <c r="K8" s="6">
        <v>2295780</v>
      </c>
      <c r="L8" s="6">
        <v>2336970.92</v>
      </c>
      <c r="M8" s="6">
        <v>2433061.0699999998</v>
      </c>
      <c r="N8" s="6">
        <v>2007865.16</v>
      </c>
      <c r="O8" s="6">
        <v>2310236.2200000002</v>
      </c>
      <c r="P8" s="6">
        <v>205110.40000000002</v>
      </c>
      <c r="Q8" s="6">
        <v>271966.31</v>
      </c>
      <c r="R8" s="6">
        <v>203785.88999999998</v>
      </c>
      <c r="S8" s="6">
        <v>255442.85</v>
      </c>
      <c r="T8" s="6">
        <v>268429.65999999997</v>
      </c>
      <c r="U8" s="6">
        <v>229865.94</v>
      </c>
      <c r="V8" s="6">
        <v>38360.949999999997</v>
      </c>
      <c r="W8" s="6">
        <v>38797.07</v>
      </c>
      <c r="X8" s="6">
        <v>33744</v>
      </c>
      <c r="Y8" s="6">
        <v>38533.86</v>
      </c>
      <c r="Z8" s="6">
        <v>38423.800000000003</v>
      </c>
      <c r="AA8" s="6">
        <v>36598.050000000003</v>
      </c>
      <c r="AB8" s="6" t="s">
        <v>191</v>
      </c>
      <c r="AC8" s="6" t="s">
        <v>191</v>
      </c>
      <c r="AD8" s="15">
        <v>1915723</v>
      </c>
      <c r="AE8" s="15">
        <v>2072819</v>
      </c>
      <c r="AF8" s="15">
        <v>2642739</v>
      </c>
      <c r="AG8" s="6">
        <v>2631218.16</v>
      </c>
      <c r="AH8" s="6" t="s">
        <v>191</v>
      </c>
      <c r="AI8" s="6">
        <v>9099.32</v>
      </c>
      <c r="AJ8" s="6">
        <v>9030.4699999999993</v>
      </c>
      <c r="AK8" s="6">
        <v>8546.08</v>
      </c>
      <c r="AL8" s="16">
        <v>8931.76</v>
      </c>
      <c r="AM8" s="6">
        <v>10201.42</v>
      </c>
      <c r="AN8" s="6">
        <v>2914.62</v>
      </c>
    </row>
    <row r="9" spans="1:77" ht="11.25" customHeight="1" x14ac:dyDescent="0.25">
      <c r="A9" s="9"/>
      <c r="B9" s="9"/>
      <c r="C9" s="3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77" ht="11.25" customHeight="1" x14ac:dyDescent="0.25">
      <c r="A10" s="9"/>
      <c r="B10" s="106" t="s">
        <v>226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</row>
    <row r="11" spans="1:77" ht="11.25" customHeight="1" x14ac:dyDescent="0.2">
      <c r="A11" s="9"/>
      <c r="B11" s="46" t="s">
        <v>1</v>
      </c>
      <c r="C11" s="37" t="s">
        <v>2</v>
      </c>
      <c r="D11" s="85" t="s">
        <v>3</v>
      </c>
      <c r="E11" s="86"/>
      <c r="F11" s="86"/>
      <c r="G11" s="86"/>
      <c r="H11" s="86"/>
      <c r="I11" s="87"/>
      <c r="J11" s="85" t="s">
        <v>4</v>
      </c>
      <c r="K11" s="86"/>
      <c r="L11" s="86"/>
      <c r="M11" s="86"/>
      <c r="N11" s="86"/>
      <c r="O11" s="87"/>
      <c r="P11" s="85" t="s">
        <v>5</v>
      </c>
      <c r="Q11" s="86"/>
      <c r="R11" s="86"/>
      <c r="S11" s="86"/>
      <c r="T11" s="86"/>
      <c r="U11" s="87"/>
      <c r="V11" s="85" t="s">
        <v>6</v>
      </c>
      <c r="W11" s="86"/>
      <c r="X11" s="86"/>
      <c r="Y11" s="86"/>
      <c r="Z11" s="86"/>
      <c r="AA11" s="87"/>
      <c r="AB11" s="85" t="s">
        <v>104</v>
      </c>
      <c r="AC11" s="86"/>
      <c r="AD11" s="86"/>
      <c r="AE11" s="86"/>
      <c r="AF11" s="86"/>
      <c r="AG11" s="87"/>
      <c r="AH11" s="99" t="s">
        <v>8</v>
      </c>
      <c r="AI11" s="100"/>
      <c r="AJ11" s="100"/>
      <c r="AK11" s="100"/>
      <c r="AL11" s="100"/>
      <c r="AM11" s="103"/>
      <c r="AN11" s="63" t="s">
        <v>38</v>
      </c>
    </row>
    <row r="12" spans="1:77" ht="11.25" customHeight="1" x14ac:dyDescent="0.2">
      <c r="A12" s="9"/>
      <c r="B12" s="47" t="s">
        <v>11</v>
      </c>
      <c r="C12" s="34" t="s">
        <v>12</v>
      </c>
      <c r="D12" s="17">
        <v>2018</v>
      </c>
      <c r="E12" s="17">
        <v>2019</v>
      </c>
      <c r="F12" s="17">
        <v>2020</v>
      </c>
      <c r="G12" s="17">
        <v>2021</v>
      </c>
      <c r="H12" s="17">
        <v>2022</v>
      </c>
      <c r="I12" s="17">
        <v>2023</v>
      </c>
      <c r="J12" s="17">
        <v>2018</v>
      </c>
      <c r="K12" s="17">
        <v>2019</v>
      </c>
      <c r="L12" s="17">
        <v>2020</v>
      </c>
      <c r="M12" s="17">
        <v>2021</v>
      </c>
      <c r="N12" s="17">
        <v>2022</v>
      </c>
      <c r="O12" s="17">
        <v>2023</v>
      </c>
      <c r="P12" s="17">
        <v>2018</v>
      </c>
      <c r="Q12" s="17">
        <v>2019</v>
      </c>
      <c r="R12" s="17">
        <v>2020</v>
      </c>
      <c r="S12" s="17">
        <v>2021</v>
      </c>
      <c r="T12" s="17">
        <v>2022</v>
      </c>
      <c r="U12" s="17">
        <v>2023</v>
      </c>
      <c r="V12" s="17">
        <v>2018</v>
      </c>
      <c r="W12" s="17">
        <v>2019</v>
      </c>
      <c r="X12" s="17">
        <v>2020</v>
      </c>
      <c r="Y12" s="17">
        <v>2021</v>
      </c>
      <c r="Z12" s="17">
        <v>2022</v>
      </c>
      <c r="AA12" s="17">
        <v>2023</v>
      </c>
      <c r="AB12" s="17">
        <v>2018</v>
      </c>
      <c r="AC12" s="17">
        <v>2019</v>
      </c>
      <c r="AD12" s="17">
        <v>2020</v>
      </c>
      <c r="AE12" s="17">
        <v>2021</v>
      </c>
      <c r="AF12" s="17">
        <v>2022</v>
      </c>
      <c r="AG12" s="17">
        <v>2023</v>
      </c>
      <c r="AH12" s="17">
        <v>2018</v>
      </c>
      <c r="AI12" s="17">
        <v>2019</v>
      </c>
      <c r="AJ12" s="17">
        <v>2020</v>
      </c>
      <c r="AK12" s="17">
        <v>2021</v>
      </c>
      <c r="AL12" s="17">
        <v>2022</v>
      </c>
      <c r="AM12" s="17">
        <v>2023</v>
      </c>
      <c r="AN12" s="17">
        <v>2023</v>
      </c>
    </row>
    <row r="13" spans="1:77" ht="11.25" customHeight="1" x14ac:dyDescent="0.2">
      <c r="A13" s="9"/>
      <c r="B13" s="31" t="s">
        <v>227</v>
      </c>
      <c r="C13" s="35" t="s">
        <v>228</v>
      </c>
      <c r="D13" s="6">
        <v>0</v>
      </c>
      <c r="E13" s="6">
        <v>0</v>
      </c>
      <c r="F13" s="6">
        <v>0.28000000000000003</v>
      </c>
      <c r="G13" s="6">
        <v>0.28000000000000003</v>
      </c>
      <c r="H13" s="6">
        <v>1.06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 t="s">
        <v>191</v>
      </c>
      <c r="AC13" s="6" t="s">
        <v>191</v>
      </c>
      <c r="AD13" s="6">
        <v>0</v>
      </c>
      <c r="AE13" s="6">
        <v>0</v>
      </c>
      <c r="AF13" s="6">
        <v>0</v>
      </c>
      <c r="AG13" s="6">
        <v>0</v>
      </c>
      <c r="AH13" s="6" t="s">
        <v>191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</row>
    <row r="14" spans="1:77" ht="11.25" customHeight="1" x14ac:dyDescent="0.2">
      <c r="A14" s="9"/>
      <c r="B14" s="31" t="s">
        <v>229</v>
      </c>
      <c r="C14" s="35" t="s">
        <v>230</v>
      </c>
      <c r="D14" s="6">
        <v>0</v>
      </c>
      <c r="E14" s="6">
        <v>0</v>
      </c>
      <c r="F14" s="6">
        <v>0</v>
      </c>
      <c r="G14" s="6">
        <v>0</v>
      </c>
      <c r="H14" s="6">
        <v>1.05</v>
      </c>
      <c r="I14" s="6">
        <v>0</v>
      </c>
      <c r="J14" s="6">
        <v>0</v>
      </c>
      <c r="K14" s="6">
        <v>0</v>
      </c>
      <c r="L14" s="6">
        <v>0</v>
      </c>
      <c r="M14" s="6">
        <v>0.5</v>
      </c>
      <c r="N14" s="6">
        <v>0.4</v>
      </c>
      <c r="O14" s="69">
        <v>2E-3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 t="s">
        <v>191</v>
      </c>
      <c r="AC14" s="6" t="s">
        <v>191</v>
      </c>
      <c r="AD14" s="6">
        <v>0</v>
      </c>
      <c r="AE14" s="6">
        <v>0</v>
      </c>
      <c r="AF14" s="6">
        <v>0</v>
      </c>
      <c r="AG14" s="6">
        <v>0</v>
      </c>
      <c r="AH14" s="6" t="s">
        <v>191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</row>
    <row r="15" spans="1:77" ht="11.25" customHeight="1" x14ac:dyDescent="0.2">
      <c r="A15" s="9"/>
      <c r="B15" s="31" t="s">
        <v>231</v>
      </c>
      <c r="C15" s="35" t="s">
        <v>232</v>
      </c>
      <c r="D15" s="6">
        <v>0</v>
      </c>
      <c r="E15" s="6">
        <v>0</v>
      </c>
      <c r="F15" s="6">
        <v>0</v>
      </c>
      <c r="G15" s="6">
        <v>0</v>
      </c>
      <c r="H15" s="6">
        <v>0.01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 t="s">
        <v>191</v>
      </c>
      <c r="AC15" s="6" t="s">
        <v>191</v>
      </c>
      <c r="AD15" s="6">
        <v>0</v>
      </c>
      <c r="AE15" s="6">
        <v>0</v>
      </c>
      <c r="AF15" s="6">
        <v>0</v>
      </c>
      <c r="AG15" s="6">
        <v>0</v>
      </c>
      <c r="AH15" s="6" t="s">
        <v>191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</row>
    <row r="16" spans="1:77" ht="11.25" customHeight="1" x14ac:dyDescent="0.2">
      <c r="A16" s="9"/>
      <c r="B16" s="31" t="s">
        <v>233</v>
      </c>
      <c r="C16" s="35" t="s">
        <v>234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 t="s">
        <v>191</v>
      </c>
      <c r="AC16" s="6" t="s">
        <v>191</v>
      </c>
      <c r="AD16" s="6">
        <v>0</v>
      </c>
      <c r="AE16" s="6">
        <v>0</v>
      </c>
      <c r="AF16" s="6">
        <v>0</v>
      </c>
      <c r="AG16" s="6">
        <v>0</v>
      </c>
      <c r="AH16" s="6" t="s">
        <v>191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</row>
    <row r="17" spans="1:47" ht="11.25" customHeight="1" x14ac:dyDescent="0.2">
      <c r="A17" s="9"/>
      <c r="B17" s="31" t="s">
        <v>235</v>
      </c>
      <c r="C17" s="35" t="s">
        <v>236</v>
      </c>
      <c r="D17" s="6">
        <v>6.48</v>
      </c>
      <c r="E17" s="6">
        <v>6.72</v>
      </c>
      <c r="F17" s="6">
        <v>10.93</v>
      </c>
      <c r="G17" s="6">
        <v>5.69</v>
      </c>
      <c r="H17" s="6">
        <v>10.47</v>
      </c>
      <c r="I17" s="6">
        <v>3.11</v>
      </c>
      <c r="J17" s="6">
        <v>5.16</v>
      </c>
      <c r="K17" s="6">
        <v>4.91</v>
      </c>
      <c r="L17" s="6">
        <v>3.3</v>
      </c>
      <c r="M17" s="6">
        <v>2</v>
      </c>
      <c r="N17" s="6">
        <v>1.62</v>
      </c>
      <c r="O17" s="6">
        <v>0</v>
      </c>
      <c r="P17" s="6">
        <v>0</v>
      </c>
      <c r="Q17" s="6">
        <v>0</v>
      </c>
      <c r="R17" s="6">
        <v>3.5</v>
      </c>
      <c r="S17" s="6">
        <v>1.45</v>
      </c>
      <c r="T17" s="6">
        <v>0.08</v>
      </c>
      <c r="U17" s="69">
        <v>2E-3</v>
      </c>
      <c r="V17" s="6">
        <v>0</v>
      </c>
      <c r="W17" s="6">
        <v>7.73</v>
      </c>
      <c r="X17" s="6">
        <v>3.68</v>
      </c>
      <c r="Y17" s="6">
        <v>3.11</v>
      </c>
      <c r="Z17" s="6">
        <v>3.66</v>
      </c>
      <c r="AA17" s="6">
        <v>0</v>
      </c>
      <c r="AB17" s="6" t="s">
        <v>191</v>
      </c>
      <c r="AC17" s="6" t="s">
        <v>191</v>
      </c>
      <c r="AD17" s="6">
        <v>1.44</v>
      </c>
      <c r="AE17" s="6">
        <v>2.3199999999999998</v>
      </c>
      <c r="AF17" s="6">
        <v>9.8000000000000007</v>
      </c>
      <c r="AG17" s="6">
        <v>0</v>
      </c>
      <c r="AH17" s="6" t="s">
        <v>191</v>
      </c>
      <c r="AI17" s="6">
        <v>1.19</v>
      </c>
      <c r="AJ17" s="6">
        <v>0.93</v>
      </c>
      <c r="AK17" s="6">
        <v>1.87</v>
      </c>
      <c r="AL17" s="6">
        <v>1.59</v>
      </c>
      <c r="AM17" s="6">
        <v>0</v>
      </c>
      <c r="AN17" s="6">
        <v>0.02</v>
      </c>
    </row>
    <row r="18" spans="1:47" ht="11.25" customHeight="1" x14ac:dyDescent="0.2">
      <c r="A18" s="9"/>
      <c r="B18" s="31" t="s">
        <v>237</v>
      </c>
      <c r="C18" s="35" t="s">
        <v>238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0.02</v>
      </c>
      <c r="O18" s="6">
        <v>0.03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 t="s">
        <v>191</v>
      </c>
      <c r="AC18" s="6" t="s">
        <v>191</v>
      </c>
      <c r="AD18" s="6">
        <v>0</v>
      </c>
      <c r="AE18" s="6">
        <v>0</v>
      </c>
      <c r="AF18" s="6">
        <v>0</v>
      </c>
      <c r="AG18" s="6">
        <v>0</v>
      </c>
      <c r="AH18" s="6" t="s">
        <v>191</v>
      </c>
      <c r="AI18" s="6">
        <v>0</v>
      </c>
      <c r="AJ18" s="6">
        <v>0</v>
      </c>
      <c r="AK18" s="6">
        <v>0.06</v>
      </c>
      <c r="AL18" s="6">
        <v>0</v>
      </c>
      <c r="AM18" s="6">
        <v>0</v>
      </c>
      <c r="AN18" s="6">
        <v>0</v>
      </c>
    </row>
    <row r="19" spans="1:47" ht="11.25" customHeight="1" x14ac:dyDescent="0.2">
      <c r="A19" s="9"/>
      <c r="B19" s="31" t="s">
        <v>239</v>
      </c>
      <c r="C19" s="35" t="s">
        <v>240</v>
      </c>
      <c r="D19" s="6">
        <v>6.48</v>
      </c>
      <c r="E19" s="6">
        <v>6.72</v>
      </c>
      <c r="F19" s="6">
        <v>11.209999999999999</v>
      </c>
      <c r="G19" s="6">
        <v>5.9700000000000006</v>
      </c>
      <c r="H19" s="6">
        <v>11.53</v>
      </c>
      <c r="I19" s="6">
        <v>3.11</v>
      </c>
      <c r="J19" s="6">
        <v>5.16</v>
      </c>
      <c r="K19" s="6">
        <v>4.91</v>
      </c>
      <c r="L19" s="6">
        <v>3.3</v>
      </c>
      <c r="M19" s="6">
        <v>2.5</v>
      </c>
      <c r="N19" s="6">
        <v>2.04</v>
      </c>
      <c r="O19" s="6">
        <v>2.1</v>
      </c>
      <c r="P19" s="6">
        <v>0</v>
      </c>
      <c r="Q19" s="6">
        <v>0</v>
      </c>
      <c r="R19" s="6">
        <v>3.5</v>
      </c>
      <c r="S19" s="6">
        <v>1.45</v>
      </c>
      <c r="T19" s="6">
        <v>0.08</v>
      </c>
      <c r="U19" s="69">
        <v>2E-3</v>
      </c>
      <c r="V19" s="6">
        <v>0</v>
      </c>
      <c r="W19" s="6">
        <v>7.73</v>
      </c>
      <c r="X19" s="6">
        <v>3.68</v>
      </c>
      <c r="Y19" s="6">
        <v>3.11</v>
      </c>
      <c r="Z19" s="6">
        <v>3.66</v>
      </c>
      <c r="AA19" s="6">
        <v>3.56</v>
      </c>
      <c r="AB19" s="6" t="s">
        <v>191</v>
      </c>
      <c r="AC19" s="6" t="s">
        <v>191</v>
      </c>
      <c r="AD19" s="6">
        <v>1.44</v>
      </c>
      <c r="AE19" s="6">
        <v>2.3199999999999998</v>
      </c>
      <c r="AF19" s="6">
        <v>9.8000000000000007</v>
      </c>
      <c r="AG19" s="6">
        <v>9.8000000000000007</v>
      </c>
      <c r="AH19" s="6">
        <v>0</v>
      </c>
      <c r="AI19" s="6">
        <v>1.19</v>
      </c>
      <c r="AJ19" s="6">
        <v>0.93</v>
      </c>
      <c r="AK19" s="6">
        <v>1.9300000000000002</v>
      </c>
      <c r="AL19" s="6">
        <v>1.59</v>
      </c>
      <c r="AM19" s="6">
        <v>1.84</v>
      </c>
      <c r="AN19" s="6">
        <v>0.02</v>
      </c>
    </row>
    <row r="20" spans="1:47" x14ac:dyDescent="0.25">
      <c r="A20" s="9"/>
      <c r="B20" s="9"/>
      <c r="C20" s="3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47" ht="12.75" x14ac:dyDescent="0.25">
      <c r="A21" s="9"/>
      <c r="B21" s="101" t="s">
        <v>241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</row>
    <row r="22" spans="1:47" x14ac:dyDescent="0.2">
      <c r="A22" s="9"/>
      <c r="B22" s="46" t="s">
        <v>1</v>
      </c>
      <c r="C22" s="37" t="s">
        <v>2</v>
      </c>
      <c r="D22" s="85" t="s">
        <v>3</v>
      </c>
      <c r="E22" s="86"/>
      <c r="F22" s="86"/>
      <c r="G22" s="86"/>
      <c r="H22" s="86"/>
      <c r="I22" s="86"/>
      <c r="J22" s="87"/>
      <c r="K22" s="85" t="s">
        <v>4</v>
      </c>
      <c r="L22" s="86"/>
      <c r="M22" s="86"/>
      <c r="N22" s="86"/>
      <c r="O22" s="86"/>
      <c r="P22" s="86"/>
      <c r="Q22" s="87"/>
      <c r="R22" s="85" t="s">
        <v>5</v>
      </c>
      <c r="S22" s="86"/>
      <c r="T22" s="86"/>
      <c r="U22" s="86"/>
      <c r="V22" s="86"/>
      <c r="W22" s="86"/>
      <c r="X22" s="87"/>
      <c r="Y22" s="85" t="s">
        <v>6</v>
      </c>
      <c r="Z22" s="86"/>
      <c r="AA22" s="86"/>
      <c r="AB22" s="86"/>
      <c r="AC22" s="86"/>
      <c r="AD22" s="86"/>
      <c r="AE22" s="87"/>
      <c r="AF22" s="85" t="s">
        <v>104</v>
      </c>
      <c r="AG22" s="86"/>
      <c r="AH22" s="86"/>
      <c r="AI22" s="86"/>
      <c r="AJ22" s="86"/>
      <c r="AK22" s="86"/>
      <c r="AL22" s="87"/>
      <c r="AM22" s="82" t="s">
        <v>8</v>
      </c>
      <c r="AN22" s="82"/>
      <c r="AO22" s="82"/>
      <c r="AP22" s="82"/>
      <c r="AQ22" s="82"/>
      <c r="AR22" s="82"/>
      <c r="AS22" s="82"/>
      <c r="AT22" s="82" t="s">
        <v>38</v>
      </c>
      <c r="AU22" s="82"/>
    </row>
    <row r="23" spans="1:47" x14ac:dyDescent="0.25">
      <c r="A23" s="9"/>
      <c r="B23" s="112" t="s">
        <v>11</v>
      </c>
      <c r="C23" s="110" t="s">
        <v>12</v>
      </c>
      <c r="D23" s="104">
        <v>2018</v>
      </c>
      <c r="E23" s="104">
        <v>2019</v>
      </c>
      <c r="F23" s="104">
        <v>2020</v>
      </c>
      <c r="G23" s="104">
        <v>2021</v>
      </c>
      <c r="H23" s="104">
        <v>2022</v>
      </c>
      <c r="I23" s="90">
        <v>2023</v>
      </c>
      <c r="J23" s="91"/>
      <c r="K23" s="104">
        <v>2018</v>
      </c>
      <c r="L23" s="104">
        <v>2019</v>
      </c>
      <c r="M23" s="104">
        <v>2020</v>
      </c>
      <c r="N23" s="104">
        <v>2021</v>
      </c>
      <c r="O23" s="104">
        <v>2022</v>
      </c>
      <c r="P23" s="90">
        <v>2023</v>
      </c>
      <c r="Q23" s="91"/>
      <c r="R23" s="104">
        <v>2018</v>
      </c>
      <c r="S23" s="104">
        <v>2019</v>
      </c>
      <c r="T23" s="104">
        <v>2020</v>
      </c>
      <c r="U23" s="104">
        <v>2021</v>
      </c>
      <c r="V23" s="104">
        <v>2022</v>
      </c>
      <c r="W23" s="90">
        <v>2023</v>
      </c>
      <c r="X23" s="91"/>
      <c r="Y23" s="104">
        <v>2018</v>
      </c>
      <c r="Z23" s="104">
        <v>2019</v>
      </c>
      <c r="AA23" s="104">
        <v>2020</v>
      </c>
      <c r="AB23" s="104">
        <v>2021</v>
      </c>
      <c r="AC23" s="104">
        <v>2022</v>
      </c>
      <c r="AD23" s="90">
        <v>2023</v>
      </c>
      <c r="AE23" s="91"/>
      <c r="AF23" s="104">
        <v>2018</v>
      </c>
      <c r="AG23" s="104">
        <v>2019</v>
      </c>
      <c r="AH23" s="104">
        <v>2020</v>
      </c>
      <c r="AI23" s="104">
        <v>2021</v>
      </c>
      <c r="AJ23" s="104">
        <v>2022</v>
      </c>
      <c r="AK23" s="90">
        <v>2023</v>
      </c>
      <c r="AL23" s="91"/>
      <c r="AM23" s="104">
        <v>2018</v>
      </c>
      <c r="AN23" s="104">
        <v>2019</v>
      </c>
      <c r="AO23" s="104">
        <v>2020</v>
      </c>
      <c r="AP23" s="104">
        <v>2021</v>
      </c>
      <c r="AQ23" s="104">
        <v>2022</v>
      </c>
      <c r="AR23" s="90">
        <v>2023</v>
      </c>
      <c r="AS23" s="91"/>
      <c r="AT23" s="90">
        <v>2023</v>
      </c>
      <c r="AU23" s="91"/>
    </row>
    <row r="24" spans="1:47" ht="24" x14ac:dyDescent="0.25">
      <c r="A24" s="9"/>
      <c r="B24" s="113"/>
      <c r="C24" s="111"/>
      <c r="D24" s="105"/>
      <c r="E24" s="105"/>
      <c r="F24" s="105"/>
      <c r="G24" s="105"/>
      <c r="H24" s="105"/>
      <c r="I24" s="8" t="s">
        <v>242</v>
      </c>
      <c r="J24" s="8" t="s">
        <v>243</v>
      </c>
      <c r="K24" s="105"/>
      <c r="L24" s="105"/>
      <c r="M24" s="105"/>
      <c r="N24" s="105"/>
      <c r="O24" s="105"/>
      <c r="P24" s="8" t="s">
        <v>242</v>
      </c>
      <c r="Q24" s="8" t="s">
        <v>243</v>
      </c>
      <c r="R24" s="105"/>
      <c r="S24" s="105"/>
      <c r="T24" s="105"/>
      <c r="U24" s="105"/>
      <c r="V24" s="105"/>
      <c r="W24" s="8" t="s">
        <v>242</v>
      </c>
      <c r="X24" s="8" t="s">
        <v>243</v>
      </c>
      <c r="Y24" s="105"/>
      <c r="Z24" s="105"/>
      <c r="AA24" s="105"/>
      <c r="AB24" s="105"/>
      <c r="AC24" s="105"/>
      <c r="AD24" s="8" t="s">
        <v>242</v>
      </c>
      <c r="AE24" s="8" t="s">
        <v>243</v>
      </c>
      <c r="AF24" s="105"/>
      <c r="AG24" s="105"/>
      <c r="AH24" s="105"/>
      <c r="AI24" s="105"/>
      <c r="AJ24" s="105"/>
      <c r="AK24" s="8" t="s">
        <v>242</v>
      </c>
      <c r="AL24" s="8" t="s">
        <v>243</v>
      </c>
      <c r="AM24" s="105"/>
      <c r="AN24" s="105"/>
      <c r="AO24" s="105"/>
      <c r="AP24" s="105"/>
      <c r="AQ24" s="105"/>
      <c r="AR24" s="8" t="s">
        <v>242</v>
      </c>
      <c r="AS24" s="8" t="s">
        <v>243</v>
      </c>
      <c r="AT24" s="8" t="s">
        <v>242</v>
      </c>
      <c r="AU24" s="8" t="s">
        <v>243</v>
      </c>
    </row>
    <row r="25" spans="1:47" x14ac:dyDescent="0.2">
      <c r="A25" s="9"/>
      <c r="B25" s="31" t="s">
        <v>244</v>
      </c>
      <c r="C25" s="35" t="s">
        <v>245</v>
      </c>
      <c r="D25" s="6">
        <v>11.48</v>
      </c>
      <c r="E25" s="6">
        <v>25.79</v>
      </c>
      <c r="F25" s="6">
        <v>4468.37</v>
      </c>
      <c r="G25" s="6">
        <v>1465.92</v>
      </c>
      <c r="H25" s="6">
        <v>38.68</v>
      </c>
      <c r="I25" s="6">
        <v>4.55</v>
      </c>
      <c r="J25" s="6">
        <v>0</v>
      </c>
      <c r="K25" s="6">
        <v>30.46</v>
      </c>
      <c r="L25" s="6">
        <v>0</v>
      </c>
      <c r="M25" s="6">
        <v>41</v>
      </c>
      <c r="N25" s="6">
        <v>7</v>
      </c>
      <c r="O25" s="6">
        <v>3.8</v>
      </c>
      <c r="P25" s="6">
        <v>0.75</v>
      </c>
      <c r="Q25" s="6">
        <v>0</v>
      </c>
      <c r="R25" s="6">
        <v>11.04</v>
      </c>
      <c r="S25" s="6">
        <v>14.47</v>
      </c>
      <c r="T25" s="6">
        <v>6.61</v>
      </c>
      <c r="U25" s="6">
        <v>137.63</v>
      </c>
      <c r="V25" s="6">
        <v>52.48</v>
      </c>
      <c r="W25" s="6">
        <v>28.09</v>
      </c>
      <c r="X25" s="6">
        <v>35.29</v>
      </c>
      <c r="Y25" s="6">
        <v>0.89</v>
      </c>
      <c r="Z25" s="6">
        <v>0.56999999999999995</v>
      </c>
      <c r="AA25" s="6">
        <v>0.72</v>
      </c>
      <c r="AB25" s="6">
        <v>1.49</v>
      </c>
      <c r="AC25" s="6">
        <v>0.03</v>
      </c>
      <c r="AD25" s="6">
        <v>0.03</v>
      </c>
      <c r="AE25" s="6">
        <v>0</v>
      </c>
      <c r="AF25" s="6" t="s">
        <v>191</v>
      </c>
      <c r="AG25" s="6" t="s">
        <v>191</v>
      </c>
      <c r="AH25" s="6">
        <v>110</v>
      </c>
      <c r="AI25" s="6">
        <v>114</v>
      </c>
      <c r="AJ25" s="6">
        <v>115.75</v>
      </c>
      <c r="AK25" s="6">
        <v>116</v>
      </c>
      <c r="AL25" s="6">
        <v>0</v>
      </c>
      <c r="AM25" s="6" t="s">
        <v>191</v>
      </c>
      <c r="AN25" s="6">
        <v>0.01</v>
      </c>
      <c r="AO25" s="6">
        <v>4.3600000000000003</v>
      </c>
      <c r="AP25" s="6">
        <v>2.3E-2</v>
      </c>
      <c r="AQ25" s="6">
        <v>0.37</v>
      </c>
      <c r="AR25" s="6">
        <v>7.97</v>
      </c>
      <c r="AS25" s="6">
        <v>0</v>
      </c>
      <c r="AT25" s="6">
        <v>0</v>
      </c>
      <c r="AU25" s="6">
        <v>43</v>
      </c>
    </row>
    <row r="26" spans="1:47" x14ac:dyDescent="0.2">
      <c r="A26" s="9"/>
      <c r="B26" s="31" t="s">
        <v>246</v>
      </c>
      <c r="C26" s="35" t="s">
        <v>247</v>
      </c>
      <c r="D26" s="6">
        <v>0</v>
      </c>
      <c r="E26" s="6">
        <v>192.6</v>
      </c>
      <c r="F26" s="6">
        <v>30868.3</v>
      </c>
      <c r="G26" s="6">
        <v>3060.01</v>
      </c>
      <c r="H26" s="6">
        <v>0</v>
      </c>
      <c r="I26" s="6">
        <v>0</v>
      </c>
      <c r="J26" s="6">
        <v>0</v>
      </c>
      <c r="K26" s="6">
        <v>24.24</v>
      </c>
      <c r="L26" s="6">
        <v>22.32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60.36</v>
      </c>
      <c r="S26" s="6">
        <v>52.9</v>
      </c>
      <c r="T26" s="6">
        <v>25.72</v>
      </c>
      <c r="U26" s="6">
        <v>145.1</v>
      </c>
      <c r="V26" s="6">
        <v>0</v>
      </c>
      <c r="W26" s="6">
        <v>0</v>
      </c>
      <c r="X26" s="6">
        <v>0</v>
      </c>
      <c r="Y26" s="6">
        <v>16.75</v>
      </c>
      <c r="Z26" s="6">
        <v>11.74</v>
      </c>
      <c r="AA26" s="6">
        <v>2.2999999999999998</v>
      </c>
      <c r="AB26" s="6">
        <v>2.56</v>
      </c>
      <c r="AC26" s="6">
        <v>0.59</v>
      </c>
      <c r="AD26" s="6">
        <v>0.38</v>
      </c>
      <c r="AE26" s="6">
        <v>0</v>
      </c>
      <c r="AF26" s="6" t="s">
        <v>191</v>
      </c>
      <c r="AG26" s="6" t="s">
        <v>191</v>
      </c>
      <c r="AH26" s="6">
        <v>48</v>
      </c>
      <c r="AI26" s="6">
        <v>76</v>
      </c>
      <c r="AJ26" s="6">
        <v>86.18</v>
      </c>
      <c r="AK26" s="6">
        <v>82</v>
      </c>
      <c r="AL26" s="6">
        <v>0</v>
      </c>
      <c r="AM26" s="6" t="s">
        <v>191</v>
      </c>
      <c r="AN26" s="6">
        <v>1.71</v>
      </c>
      <c r="AO26" s="6">
        <v>0.94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</row>
    <row r="27" spans="1:47" x14ac:dyDescent="0.2">
      <c r="A27" s="9"/>
      <c r="B27" s="31" t="s">
        <v>248</v>
      </c>
      <c r="C27" s="35" t="s">
        <v>249</v>
      </c>
      <c r="D27" s="6">
        <v>0</v>
      </c>
      <c r="E27" s="6">
        <v>0</v>
      </c>
      <c r="F27" s="6">
        <v>0</v>
      </c>
      <c r="G27" s="6">
        <v>2945.9</v>
      </c>
      <c r="H27" s="6">
        <v>249.81</v>
      </c>
      <c r="I27" s="6">
        <v>0</v>
      </c>
      <c r="J27" s="6">
        <v>0</v>
      </c>
      <c r="K27" s="6">
        <v>12.67</v>
      </c>
      <c r="L27" s="6">
        <v>10.82</v>
      </c>
      <c r="M27" s="6">
        <v>11.81</v>
      </c>
      <c r="N27" s="6">
        <v>8</v>
      </c>
      <c r="O27" s="6">
        <v>4.41</v>
      </c>
      <c r="P27" s="6">
        <v>6.15</v>
      </c>
      <c r="Q27" s="6">
        <v>0</v>
      </c>
      <c r="R27" s="6">
        <v>9.07</v>
      </c>
      <c r="S27" s="6">
        <v>11.97</v>
      </c>
      <c r="T27" s="6">
        <v>7.3</v>
      </c>
      <c r="U27" s="6">
        <v>12.78</v>
      </c>
      <c r="V27" s="6">
        <v>1263.79</v>
      </c>
      <c r="W27" s="6">
        <v>534.14</v>
      </c>
      <c r="X27" s="6">
        <v>0</v>
      </c>
      <c r="Y27" s="6">
        <v>15.14</v>
      </c>
      <c r="Z27" s="6">
        <v>10.65</v>
      </c>
      <c r="AA27" s="6">
        <v>1.99</v>
      </c>
      <c r="AB27" s="6">
        <v>4.8899999999999997</v>
      </c>
      <c r="AC27" s="6">
        <v>6.12</v>
      </c>
      <c r="AD27" s="6">
        <v>6.67</v>
      </c>
      <c r="AE27" s="6">
        <v>0</v>
      </c>
      <c r="AF27" s="6" t="s">
        <v>191</v>
      </c>
      <c r="AG27" s="6" t="s">
        <v>191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 t="s">
        <v>191</v>
      </c>
      <c r="AN27" s="6">
        <v>1.71</v>
      </c>
      <c r="AO27" s="6">
        <v>0.57999999999999996</v>
      </c>
      <c r="AP27" s="6">
        <v>1.58</v>
      </c>
      <c r="AQ27" s="6">
        <v>5.58</v>
      </c>
      <c r="AR27" s="6">
        <v>2.82</v>
      </c>
      <c r="AS27" s="6">
        <v>0</v>
      </c>
      <c r="AT27" s="6">
        <v>0</v>
      </c>
      <c r="AU27" s="6">
        <v>0</v>
      </c>
    </row>
    <row r="28" spans="1:47" x14ac:dyDescent="0.2">
      <c r="A28" s="9"/>
      <c r="B28" s="31" t="s">
        <v>250</v>
      </c>
      <c r="C28" s="35" t="s">
        <v>251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 t="s">
        <v>191</v>
      </c>
      <c r="AG28" s="6" t="s">
        <v>191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 t="s">
        <v>191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</row>
    <row r="29" spans="1:47" x14ac:dyDescent="0.2">
      <c r="A29" s="9"/>
      <c r="B29" s="31" t="s">
        <v>252</v>
      </c>
      <c r="C29" s="35" t="s">
        <v>253</v>
      </c>
      <c r="D29" s="6">
        <v>0</v>
      </c>
      <c r="E29" s="6">
        <v>0</v>
      </c>
      <c r="F29" s="6">
        <v>32.700000000000003</v>
      </c>
      <c r="G29" s="6">
        <v>20.23</v>
      </c>
      <c r="H29" s="6">
        <v>66.97</v>
      </c>
      <c r="I29" s="6">
        <v>0</v>
      </c>
      <c r="J29" s="6">
        <v>0</v>
      </c>
      <c r="K29" s="6">
        <v>0</v>
      </c>
      <c r="L29" s="6">
        <v>7.0000000000000007E-2</v>
      </c>
      <c r="M29" s="6">
        <v>0.55000000000000004</v>
      </c>
      <c r="N29" s="6">
        <v>0.4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 t="s">
        <v>191</v>
      </c>
      <c r="AG29" s="6" t="s">
        <v>191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 t="s">
        <v>191</v>
      </c>
      <c r="AN29" s="6">
        <v>0</v>
      </c>
      <c r="AO29" s="6">
        <v>0.37</v>
      </c>
      <c r="AP29" s="6">
        <v>0</v>
      </c>
      <c r="AQ29" s="6">
        <v>0</v>
      </c>
      <c r="AR29" s="6">
        <v>8.2100000000000009</v>
      </c>
      <c r="AS29" s="6">
        <v>0</v>
      </c>
      <c r="AT29" s="6">
        <v>0</v>
      </c>
      <c r="AU29" s="6">
        <v>0</v>
      </c>
    </row>
    <row r="30" spans="1:47" x14ac:dyDescent="0.2">
      <c r="A30" s="9"/>
      <c r="B30" s="31" t="s">
        <v>254</v>
      </c>
      <c r="C30" s="35" t="s">
        <v>255</v>
      </c>
      <c r="D30" s="6">
        <v>0</v>
      </c>
      <c r="E30" s="6">
        <v>0</v>
      </c>
      <c r="F30" s="6">
        <v>0</v>
      </c>
      <c r="G30" s="6">
        <v>0.3</v>
      </c>
      <c r="H30" s="6">
        <v>21791.08</v>
      </c>
      <c r="I30" s="6">
        <v>0</v>
      </c>
      <c r="J30" s="6">
        <v>0</v>
      </c>
      <c r="K30" s="6">
        <v>579</v>
      </c>
      <c r="L30" s="6">
        <v>287</v>
      </c>
      <c r="M30" s="6">
        <v>782</v>
      </c>
      <c r="N30" s="6">
        <v>553</v>
      </c>
      <c r="O30" s="6">
        <v>543.66</v>
      </c>
      <c r="P30" s="6">
        <v>21.05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 t="s">
        <v>191</v>
      </c>
      <c r="AG30" s="6" t="s">
        <v>191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 t="s">
        <v>191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90.12</v>
      </c>
    </row>
    <row r="31" spans="1:47" x14ac:dyDescent="0.2">
      <c r="A31" s="9"/>
      <c r="B31" s="32" t="s">
        <v>256</v>
      </c>
      <c r="C31" s="40" t="s">
        <v>257</v>
      </c>
      <c r="D31" s="21">
        <v>11.48</v>
      </c>
      <c r="E31" s="21">
        <v>218.39</v>
      </c>
      <c r="F31" s="21">
        <v>35368.74</v>
      </c>
      <c r="G31" s="21">
        <v>7492.37</v>
      </c>
      <c r="H31" s="21">
        <v>29448.14</v>
      </c>
      <c r="I31" s="21">
        <v>4.55</v>
      </c>
      <c r="J31" s="21">
        <v>0</v>
      </c>
      <c r="K31" s="21">
        <v>646.37</v>
      </c>
      <c r="L31" s="21">
        <v>320.20999999999998</v>
      </c>
      <c r="M31" s="21">
        <v>861.65</v>
      </c>
      <c r="N31" s="21">
        <v>579.6</v>
      </c>
      <c r="O31" s="21">
        <v>551.87</v>
      </c>
      <c r="P31" s="21">
        <v>664.11</v>
      </c>
      <c r="Q31" s="21">
        <v>0</v>
      </c>
      <c r="R31" s="21">
        <v>80.47</v>
      </c>
      <c r="S31" s="21">
        <v>79.34</v>
      </c>
      <c r="T31" s="21">
        <v>497085.38</v>
      </c>
      <c r="U31" s="21">
        <v>1468483.05</v>
      </c>
      <c r="V31" s="21">
        <v>967772.03</v>
      </c>
      <c r="W31" s="21">
        <v>562.23</v>
      </c>
      <c r="X31" s="21">
        <v>891536.18</v>
      </c>
      <c r="Y31" s="21">
        <v>32.78</v>
      </c>
      <c r="Z31" s="21">
        <v>22.96</v>
      </c>
      <c r="AA31" s="21">
        <v>5.01</v>
      </c>
      <c r="AB31" s="21">
        <v>8.94</v>
      </c>
      <c r="AC31" s="21">
        <v>6.74</v>
      </c>
      <c r="AD31" s="21">
        <v>7.08</v>
      </c>
      <c r="AE31" s="21">
        <v>0</v>
      </c>
      <c r="AF31" s="21">
        <v>0</v>
      </c>
      <c r="AG31" s="21">
        <v>0</v>
      </c>
      <c r="AH31" s="21">
        <v>158</v>
      </c>
      <c r="AI31" s="21">
        <v>190</v>
      </c>
      <c r="AJ31" s="21">
        <v>201.93</v>
      </c>
      <c r="AK31" s="21">
        <v>198</v>
      </c>
      <c r="AL31" s="21">
        <v>0</v>
      </c>
      <c r="AM31" s="21">
        <v>0</v>
      </c>
      <c r="AN31" s="21">
        <v>3.4299999999999997</v>
      </c>
      <c r="AO31" s="21">
        <v>6.2500000000000009</v>
      </c>
      <c r="AP31" s="21">
        <v>1.603</v>
      </c>
      <c r="AQ31" s="21">
        <v>5.95</v>
      </c>
      <c r="AR31" s="21">
        <v>8.99</v>
      </c>
      <c r="AS31" s="21">
        <v>0</v>
      </c>
      <c r="AT31" s="21">
        <v>0</v>
      </c>
      <c r="AU31" s="21">
        <v>209.29</v>
      </c>
    </row>
    <row r="32" spans="1:47" x14ac:dyDescent="0.25">
      <c r="A32" s="9"/>
      <c r="B32" s="9"/>
      <c r="C32" s="3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2:43" ht="12.75" x14ac:dyDescent="0.25">
      <c r="B33" s="101" t="s">
        <v>258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</row>
    <row r="34" spans="2:43" x14ac:dyDescent="0.2">
      <c r="B34" s="46" t="s">
        <v>1</v>
      </c>
      <c r="C34" s="37" t="s">
        <v>2</v>
      </c>
      <c r="D34" s="85" t="s">
        <v>3</v>
      </c>
      <c r="E34" s="86"/>
      <c r="F34" s="86"/>
      <c r="G34" s="86"/>
      <c r="H34" s="86"/>
      <c r="I34" s="87"/>
      <c r="J34" s="85" t="s">
        <v>4</v>
      </c>
      <c r="K34" s="86"/>
      <c r="L34" s="86"/>
      <c r="M34" s="86"/>
      <c r="N34" s="86"/>
      <c r="O34" s="87"/>
      <c r="P34" s="85" t="s">
        <v>5</v>
      </c>
      <c r="Q34" s="86"/>
      <c r="R34" s="86"/>
      <c r="S34" s="86"/>
      <c r="T34" s="86"/>
      <c r="U34" s="87"/>
      <c r="V34" s="85" t="s">
        <v>6</v>
      </c>
      <c r="W34" s="86"/>
      <c r="X34" s="86"/>
      <c r="Y34" s="86"/>
      <c r="Z34" s="86"/>
      <c r="AA34" s="87"/>
      <c r="AB34" s="85" t="s">
        <v>104</v>
      </c>
      <c r="AC34" s="86"/>
      <c r="AD34" s="86"/>
      <c r="AE34" s="86"/>
      <c r="AF34" s="86"/>
      <c r="AG34" s="87"/>
      <c r="AH34" s="99" t="s">
        <v>8</v>
      </c>
      <c r="AI34" s="100"/>
      <c r="AJ34" s="100"/>
      <c r="AK34" s="100"/>
      <c r="AL34" s="100"/>
      <c r="AM34" s="103"/>
      <c r="AN34" s="99" t="s">
        <v>38</v>
      </c>
      <c r="AO34" s="100"/>
      <c r="AP34" s="100"/>
      <c r="AQ34" s="100"/>
    </row>
    <row r="35" spans="2:43" x14ac:dyDescent="0.2">
      <c r="B35" s="47" t="s">
        <v>11</v>
      </c>
      <c r="C35" s="34" t="s">
        <v>12</v>
      </c>
      <c r="D35" s="17">
        <v>2018</v>
      </c>
      <c r="E35" s="17">
        <v>2019</v>
      </c>
      <c r="F35" s="17">
        <v>2020</v>
      </c>
      <c r="G35" s="17">
        <v>2021</v>
      </c>
      <c r="H35" s="17">
        <v>2022</v>
      </c>
      <c r="I35" s="17">
        <v>2023</v>
      </c>
      <c r="J35" s="17">
        <v>2018</v>
      </c>
      <c r="K35" s="17">
        <v>2019</v>
      </c>
      <c r="L35" s="17">
        <v>2020</v>
      </c>
      <c r="M35" s="17">
        <v>2021</v>
      </c>
      <c r="N35" s="17">
        <v>2022</v>
      </c>
      <c r="O35" s="17">
        <v>2023</v>
      </c>
      <c r="P35" s="17">
        <v>2018</v>
      </c>
      <c r="Q35" s="17">
        <v>2019</v>
      </c>
      <c r="R35" s="17">
        <v>2020</v>
      </c>
      <c r="S35" s="17">
        <v>2021</v>
      </c>
      <c r="T35" s="17">
        <v>2022</v>
      </c>
      <c r="U35" s="17">
        <v>2023</v>
      </c>
      <c r="V35" s="17">
        <v>2018</v>
      </c>
      <c r="W35" s="17">
        <v>2019</v>
      </c>
      <c r="X35" s="17">
        <v>2020</v>
      </c>
      <c r="Y35" s="17">
        <v>2021</v>
      </c>
      <c r="Z35" s="17">
        <v>2022</v>
      </c>
      <c r="AA35" s="17">
        <v>2023</v>
      </c>
      <c r="AB35" s="17">
        <v>2018</v>
      </c>
      <c r="AC35" s="17">
        <v>2019</v>
      </c>
      <c r="AD35" s="17">
        <v>2020</v>
      </c>
      <c r="AE35" s="17">
        <v>2021</v>
      </c>
      <c r="AF35" s="17">
        <v>2022</v>
      </c>
      <c r="AG35" s="17">
        <v>2023</v>
      </c>
      <c r="AH35" s="17">
        <v>2018</v>
      </c>
      <c r="AI35" s="17">
        <v>2019</v>
      </c>
      <c r="AJ35" s="17">
        <v>2020</v>
      </c>
      <c r="AK35" s="17">
        <v>2021</v>
      </c>
      <c r="AL35" s="17">
        <v>2022</v>
      </c>
      <c r="AM35" s="17">
        <v>2023</v>
      </c>
      <c r="AN35" s="17">
        <v>2020</v>
      </c>
      <c r="AO35" s="17">
        <v>2021</v>
      </c>
      <c r="AP35" s="17">
        <v>2022</v>
      </c>
      <c r="AQ35" s="17">
        <v>2023</v>
      </c>
    </row>
    <row r="36" spans="2:43" x14ac:dyDescent="0.2">
      <c r="B36" s="31" t="s">
        <v>259</v>
      </c>
      <c r="C36" s="35" t="s">
        <v>260</v>
      </c>
      <c r="D36" s="6">
        <v>1573.6</v>
      </c>
      <c r="E36" s="6">
        <v>3599</v>
      </c>
      <c r="F36" s="6">
        <v>30.38</v>
      </c>
      <c r="G36" s="6">
        <v>185.38</v>
      </c>
      <c r="H36" s="6">
        <v>5.66</v>
      </c>
      <c r="I36" s="6">
        <v>4.88</v>
      </c>
      <c r="J36" s="6">
        <v>139925.4</v>
      </c>
      <c r="K36" s="6">
        <v>157440</v>
      </c>
      <c r="L36" s="6">
        <v>16923.150000000001</v>
      </c>
      <c r="M36" s="6">
        <v>225894.55</v>
      </c>
      <c r="N36" s="6">
        <v>184295.13</v>
      </c>
      <c r="O36" s="6">
        <v>324462.88</v>
      </c>
      <c r="P36" s="6" t="s">
        <v>191</v>
      </c>
      <c r="Q36" s="6">
        <v>16289.9</v>
      </c>
      <c r="R36" s="6">
        <v>14046.9</v>
      </c>
      <c r="S36" s="6">
        <v>18455.8</v>
      </c>
      <c r="T36" s="6">
        <v>18741.29</v>
      </c>
      <c r="U36" s="6">
        <v>16721.47</v>
      </c>
      <c r="V36" s="6">
        <v>1733.1</v>
      </c>
      <c r="W36" s="6">
        <v>2244</v>
      </c>
      <c r="X36" s="6">
        <v>2008.1</v>
      </c>
      <c r="Y36" s="6">
        <v>4353.5</v>
      </c>
      <c r="Z36" s="6">
        <v>2301.16</v>
      </c>
      <c r="AA36" s="6">
        <v>2373.08</v>
      </c>
      <c r="AB36" s="6" t="s">
        <v>191</v>
      </c>
      <c r="AC36" s="6" t="s">
        <v>191</v>
      </c>
      <c r="AD36" s="6" t="s">
        <v>191</v>
      </c>
      <c r="AE36" s="6">
        <v>103716.6</v>
      </c>
      <c r="AF36" s="6">
        <v>103821.1</v>
      </c>
      <c r="AG36" s="6">
        <v>5192.55</v>
      </c>
      <c r="AH36" s="6" t="s">
        <v>191</v>
      </c>
      <c r="AI36" s="6">
        <v>466.5</v>
      </c>
      <c r="AJ36" s="6" t="s">
        <v>191</v>
      </c>
      <c r="AK36" s="6">
        <v>127.5</v>
      </c>
      <c r="AL36" s="6">
        <v>33.5</v>
      </c>
      <c r="AM36" s="6">
        <v>332.62</v>
      </c>
      <c r="AN36" s="6" t="s">
        <v>15</v>
      </c>
      <c r="AO36" s="6">
        <v>127.5</v>
      </c>
      <c r="AP36" s="6">
        <v>33.5</v>
      </c>
      <c r="AQ36" s="6">
        <v>332.62</v>
      </c>
    </row>
    <row r="37" spans="2:43" x14ac:dyDescent="0.2">
      <c r="B37" s="31" t="s">
        <v>261</v>
      </c>
      <c r="C37" s="35" t="s">
        <v>262</v>
      </c>
      <c r="D37" s="6">
        <v>78.5</v>
      </c>
      <c r="E37" s="6">
        <v>89.8</v>
      </c>
      <c r="F37" s="6">
        <v>93.65</v>
      </c>
      <c r="G37" s="6">
        <v>68.34</v>
      </c>
      <c r="H37" s="6">
        <v>60.95</v>
      </c>
      <c r="I37" s="6">
        <v>135.01</v>
      </c>
      <c r="J37" s="6">
        <v>317.10000000000002</v>
      </c>
      <c r="K37" s="6">
        <v>512.29999999999995</v>
      </c>
      <c r="L37" s="6">
        <v>592</v>
      </c>
      <c r="M37" s="6">
        <v>406.08</v>
      </c>
      <c r="N37" s="6">
        <v>352.33</v>
      </c>
      <c r="O37" s="6">
        <v>556.89</v>
      </c>
      <c r="P37" s="6" t="s">
        <v>191</v>
      </c>
      <c r="Q37" s="6">
        <v>536.6</v>
      </c>
      <c r="R37" s="6">
        <v>469.7</v>
      </c>
      <c r="S37" s="6">
        <v>494.4</v>
      </c>
      <c r="T37" s="6">
        <v>593.52</v>
      </c>
      <c r="U37" s="6">
        <v>612.04999999999995</v>
      </c>
      <c r="V37" s="6">
        <v>162.9</v>
      </c>
      <c r="W37" s="6">
        <v>142.5</v>
      </c>
      <c r="X37" s="6">
        <v>127.3</v>
      </c>
      <c r="Y37" s="6">
        <v>116.8</v>
      </c>
      <c r="Z37" s="6">
        <v>137.19999999999999</v>
      </c>
      <c r="AA37" s="6">
        <v>152.84</v>
      </c>
      <c r="AB37" s="6" t="s">
        <v>191</v>
      </c>
      <c r="AC37" s="6" t="s">
        <v>191</v>
      </c>
      <c r="AD37" s="6" t="s">
        <v>191</v>
      </c>
      <c r="AE37" s="6">
        <v>109.6</v>
      </c>
      <c r="AF37" s="6">
        <v>100.29</v>
      </c>
      <c r="AG37" s="6">
        <v>34669.65</v>
      </c>
      <c r="AH37" s="6" t="s">
        <v>191</v>
      </c>
      <c r="AI37" s="6">
        <v>1062.8</v>
      </c>
      <c r="AJ37" s="6">
        <v>109.4</v>
      </c>
      <c r="AK37" s="6">
        <v>831.6</v>
      </c>
      <c r="AL37" s="6">
        <v>736.09</v>
      </c>
      <c r="AM37" s="6">
        <v>348.94</v>
      </c>
      <c r="AN37" s="6">
        <v>109.4</v>
      </c>
      <c r="AO37" s="6">
        <v>831.6</v>
      </c>
      <c r="AP37" s="6">
        <v>736.09</v>
      </c>
      <c r="AQ37" s="6">
        <v>348.94</v>
      </c>
    </row>
    <row r="38" spans="2:43" x14ac:dyDescent="0.2">
      <c r="B38" s="31" t="s">
        <v>263</v>
      </c>
      <c r="C38" s="35" t="s">
        <v>264</v>
      </c>
      <c r="D38" s="6">
        <v>615.20000000000005</v>
      </c>
      <c r="E38" s="6">
        <v>513.4</v>
      </c>
      <c r="F38" s="6">
        <v>38.020000000000003</v>
      </c>
      <c r="G38" s="6">
        <v>42.21</v>
      </c>
      <c r="H38" s="6">
        <v>181.11</v>
      </c>
      <c r="I38" s="6">
        <v>138.22999999999999</v>
      </c>
      <c r="J38" s="6">
        <v>210.4</v>
      </c>
      <c r="K38" s="6">
        <v>226</v>
      </c>
      <c r="L38" s="6">
        <v>54.1</v>
      </c>
      <c r="M38" s="6">
        <v>12853.43</v>
      </c>
      <c r="N38" s="6">
        <v>6847.21</v>
      </c>
      <c r="O38" s="6">
        <v>11277.28</v>
      </c>
      <c r="P38" s="6" t="s">
        <v>191</v>
      </c>
      <c r="Q38" s="6">
        <v>1289.4000000000001</v>
      </c>
      <c r="R38" s="6">
        <v>178.7</v>
      </c>
      <c r="S38" s="6">
        <v>105.1</v>
      </c>
      <c r="T38" s="6">
        <v>3803.51</v>
      </c>
      <c r="U38" s="6">
        <v>4631.97</v>
      </c>
      <c r="V38" s="6">
        <v>202.1</v>
      </c>
      <c r="W38" s="6">
        <v>22</v>
      </c>
      <c r="X38" s="6">
        <v>0.2</v>
      </c>
      <c r="Y38" s="6">
        <v>2.8</v>
      </c>
      <c r="Z38" s="6">
        <v>3.25</v>
      </c>
      <c r="AA38" s="6">
        <v>0.01</v>
      </c>
      <c r="AB38" s="6" t="s">
        <v>191</v>
      </c>
      <c r="AC38" s="6" t="s">
        <v>191</v>
      </c>
      <c r="AD38" s="6" t="s">
        <v>191</v>
      </c>
      <c r="AE38" s="6">
        <v>2.9</v>
      </c>
      <c r="AF38" s="6">
        <v>5.17</v>
      </c>
      <c r="AG38" s="6">
        <v>301.7</v>
      </c>
      <c r="AH38" s="6" t="s">
        <v>191</v>
      </c>
      <c r="AI38" s="6">
        <v>476.7</v>
      </c>
      <c r="AJ38" s="6" t="s">
        <v>191</v>
      </c>
      <c r="AK38" s="6">
        <v>368.7</v>
      </c>
      <c r="AL38" s="6">
        <v>371.43</v>
      </c>
      <c r="AM38" s="6">
        <v>319.51</v>
      </c>
      <c r="AN38" s="6" t="s">
        <v>15</v>
      </c>
      <c r="AO38" s="6">
        <v>368.7</v>
      </c>
      <c r="AP38" s="6">
        <v>371.43</v>
      </c>
      <c r="AQ38" s="6">
        <v>319.51</v>
      </c>
    </row>
    <row r="39" spans="2:43" x14ac:dyDescent="0.2">
      <c r="B39" s="32" t="s">
        <v>265</v>
      </c>
      <c r="C39" s="40" t="s">
        <v>266</v>
      </c>
      <c r="D39" s="21">
        <v>2267.3000000000002</v>
      </c>
      <c r="E39" s="21">
        <v>4202.2</v>
      </c>
      <c r="F39" s="21">
        <v>162.05000000000001</v>
      </c>
      <c r="G39" s="21">
        <v>295.93</v>
      </c>
      <c r="H39" s="21">
        <v>247.72</v>
      </c>
      <c r="I39" s="21">
        <v>278.12</v>
      </c>
      <c r="J39" s="21">
        <v>140452.9</v>
      </c>
      <c r="K39" s="21">
        <v>158178.29999999999</v>
      </c>
      <c r="L39" s="21">
        <v>117569.27</v>
      </c>
      <c r="M39" s="21">
        <v>239154.06</v>
      </c>
      <c r="N39" s="21">
        <v>191495.25</v>
      </c>
      <c r="O39" s="21">
        <v>336297.05</v>
      </c>
      <c r="P39" s="21">
        <v>0</v>
      </c>
      <c r="Q39" s="21">
        <v>18115.900000000001</v>
      </c>
      <c r="R39" s="21">
        <v>14695.300000000001</v>
      </c>
      <c r="S39" s="21">
        <v>19055.3</v>
      </c>
      <c r="T39" s="21">
        <v>23138.32</v>
      </c>
      <c r="U39" s="21">
        <v>21965.49</v>
      </c>
      <c r="V39" s="21">
        <v>2098.1</v>
      </c>
      <c r="W39" s="21">
        <v>2408.5</v>
      </c>
      <c r="X39" s="21">
        <v>2135.6</v>
      </c>
      <c r="Y39" s="21">
        <v>4473.1000000000004</v>
      </c>
      <c r="Z39" s="21">
        <v>2441.6099999999997</v>
      </c>
      <c r="AA39" s="21">
        <v>2525.9299999999998</v>
      </c>
      <c r="AB39" s="21" t="s">
        <v>191</v>
      </c>
      <c r="AC39" s="21" t="s">
        <v>191</v>
      </c>
      <c r="AD39" s="21" t="s">
        <v>191</v>
      </c>
      <c r="AE39" s="21">
        <v>103829.1</v>
      </c>
      <c r="AF39" s="21">
        <v>103926.56</v>
      </c>
      <c r="AG39" s="21">
        <v>140163.9</v>
      </c>
      <c r="AH39" s="21" t="s">
        <v>191</v>
      </c>
      <c r="AI39" s="21">
        <v>2006</v>
      </c>
      <c r="AJ39" s="21">
        <v>109.4</v>
      </c>
      <c r="AK39" s="21">
        <v>1327.8</v>
      </c>
      <c r="AL39" s="21">
        <v>1141</v>
      </c>
      <c r="AM39" s="21">
        <v>1001.07</v>
      </c>
      <c r="AN39" s="21">
        <v>109.4</v>
      </c>
      <c r="AO39" s="21">
        <v>1327.8</v>
      </c>
      <c r="AP39" s="21">
        <v>1141.02</v>
      </c>
      <c r="AQ39" s="21">
        <v>1001.07</v>
      </c>
    </row>
    <row r="40" spans="2:43" x14ac:dyDescent="0.25">
      <c r="B40" s="5"/>
      <c r="C40" s="41"/>
    </row>
    <row r="41" spans="2:43" ht="12.75" x14ac:dyDescent="0.25">
      <c r="B41" s="108" t="s">
        <v>267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2:43" x14ac:dyDescent="0.2">
      <c r="B42" s="27" t="s">
        <v>1</v>
      </c>
      <c r="C42" s="37" t="s">
        <v>2</v>
      </c>
      <c r="D42" s="99" t="s">
        <v>3</v>
      </c>
      <c r="E42" s="100"/>
      <c r="F42" s="100"/>
      <c r="G42" s="100"/>
      <c r="H42" s="103"/>
      <c r="I42" s="99" t="s">
        <v>4</v>
      </c>
      <c r="J42" s="100"/>
      <c r="K42" s="100"/>
      <c r="L42" s="100"/>
      <c r="M42" s="103"/>
      <c r="N42" s="85" t="s">
        <v>5</v>
      </c>
      <c r="O42" s="86"/>
      <c r="P42" s="86"/>
      <c r="Q42" s="86"/>
      <c r="R42" s="87"/>
      <c r="S42" s="85" t="s">
        <v>38</v>
      </c>
      <c r="T42" s="86"/>
      <c r="U42" s="86"/>
      <c r="V42" s="87"/>
    </row>
    <row r="43" spans="2:43" x14ac:dyDescent="0.2">
      <c r="B43" s="30" t="s">
        <v>11</v>
      </c>
      <c r="C43" s="34" t="s">
        <v>12</v>
      </c>
      <c r="D43" s="17">
        <v>2019</v>
      </c>
      <c r="E43" s="17">
        <v>2020</v>
      </c>
      <c r="F43" s="17">
        <v>2021</v>
      </c>
      <c r="G43" s="17">
        <v>2022</v>
      </c>
      <c r="H43" s="17">
        <v>2023</v>
      </c>
      <c r="I43" s="17">
        <v>2019</v>
      </c>
      <c r="J43" s="17">
        <v>2020</v>
      </c>
      <c r="K43" s="17">
        <v>2021</v>
      </c>
      <c r="L43" s="17">
        <v>2022</v>
      </c>
      <c r="M43" s="17">
        <v>2023</v>
      </c>
      <c r="N43" s="17">
        <v>2019</v>
      </c>
      <c r="O43" s="17">
        <v>2020</v>
      </c>
      <c r="P43" s="17">
        <v>2021</v>
      </c>
      <c r="Q43" s="17">
        <v>2022</v>
      </c>
      <c r="R43" s="17">
        <v>2023</v>
      </c>
      <c r="S43" s="17">
        <v>2020</v>
      </c>
      <c r="T43" s="17">
        <v>2021</v>
      </c>
      <c r="U43" s="17">
        <v>2022</v>
      </c>
      <c r="V43" s="17">
        <v>2023</v>
      </c>
    </row>
    <row r="44" spans="2:43" x14ac:dyDescent="0.2">
      <c r="B44" s="28" t="s">
        <v>268</v>
      </c>
      <c r="C44" s="42" t="s">
        <v>269</v>
      </c>
      <c r="D44" s="6">
        <v>2268</v>
      </c>
      <c r="E44" s="6">
        <v>162.05000000000001</v>
      </c>
      <c r="F44" s="6">
        <v>295.93</v>
      </c>
      <c r="G44" s="16">
        <v>247.72</v>
      </c>
      <c r="H44" s="16">
        <v>278.12</v>
      </c>
      <c r="I44" s="6">
        <v>42000</v>
      </c>
      <c r="J44" s="6">
        <v>15818</v>
      </c>
      <c r="K44" s="6">
        <v>80941</v>
      </c>
      <c r="L44" s="21">
        <v>80709</v>
      </c>
      <c r="M44" s="15">
        <v>132568</v>
      </c>
      <c r="N44" s="6" t="s">
        <v>270</v>
      </c>
      <c r="O44" s="6">
        <v>1200</v>
      </c>
      <c r="P44" s="6">
        <v>1280</v>
      </c>
      <c r="Q44" s="21">
        <v>3320</v>
      </c>
      <c r="R44" s="21">
        <v>3320</v>
      </c>
      <c r="S44" s="15">
        <v>3046</v>
      </c>
      <c r="T44" s="15">
        <v>2541</v>
      </c>
      <c r="U44" s="15">
        <v>3822</v>
      </c>
      <c r="V44" s="15">
        <v>3842</v>
      </c>
    </row>
    <row r="45" spans="2:43" x14ac:dyDescent="0.25">
      <c r="B45" s="5"/>
      <c r="C45" s="41"/>
    </row>
    <row r="46" spans="2:43" ht="12.75" x14ac:dyDescent="0.25">
      <c r="B46" s="108" t="s">
        <v>271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</row>
    <row r="47" spans="2:43" x14ac:dyDescent="0.2">
      <c r="B47" s="27" t="s">
        <v>1</v>
      </c>
      <c r="C47" s="37" t="s">
        <v>2</v>
      </c>
      <c r="D47" s="85" t="s">
        <v>3</v>
      </c>
      <c r="E47" s="86"/>
      <c r="F47" s="87"/>
      <c r="G47" s="85" t="s">
        <v>4</v>
      </c>
      <c r="H47" s="86"/>
      <c r="I47" s="87"/>
      <c r="J47" s="85" t="s">
        <v>5</v>
      </c>
      <c r="K47" s="86"/>
      <c r="L47" s="87"/>
      <c r="M47" s="85" t="s">
        <v>6</v>
      </c>
      <c r="N47" s="86"/>
      <c r="O47" s="87"/>
      <c r="P47" s="85" t="s">
        <v>7</v>
      </c>
      <c r="Q47" s="86"/>
      <c r="R47" s="87"/>
      <c r="S47" s="85" t="s">
        <v>8</v>
      </c>
      <c r="T47" s="86"/>
      <c r="U47" s="87"/>
      <c r="V47" s="70" t="s">
        <v>38</v>
      </c>
      <c r="W47" s="72"/>
      <c r="X47" s="73"/>
    </row>
    <row r="48" spans="2:43" x14ac:dyDescent="0.2">
      <c r="B48" s="30" t="s">
        <v>11</v>
      </c>
      <c r="C48" s="34" t="s">
        <v>12</v>
      </c>
      <c r="D48" s="17">
        <v>2021</v>
      </c>
      <c r="E48" s="17">
        <v>2022</v>
      </c>
      <c r="F48" s="17">
        <v>2023</v>
      </c>
      <c r="G48" s="17">
        <v>2021</v>
      </c>
      <c r="H48" s="17">
        <v>2022</v>
      </c>
      <c r="I48" s="17">
        <v>2023</v>
      </c>
      <c r="J48" s="17">
        <v>2021</v>
      </c>
      <c r="K48" s="17">
        <v>2022</v>
      </c>
      <c r="L48" s="17">
        <v>2023</v>
      </c>
      <c r="M48" s="17">
        <v>2021</v>
      </c>
      <c r="N48" s="17">
        <v>2022</v>
      </c>
      <c r="O48" s="17">
        <v>2023</v>
      </c>
      <c r="P48" s="17">
        <v>2021</v>
      </c>
      <c r="Q48" s="17">
        <v>2022</v>
      </c>
      <c r="R48" s="17">
        <v>2023</v>
      </c>
      <c r="S48" s="17">
        <v>2021</v>
      </c>
      <c r="T48" s="17">
        <v>2022</v>
      </c>
      <c r="U48" s="17">
        <v>2023</v>
      </c>
      <c r="V48" s="17">
        <v>2023</v>
      </c>
    </row>
    <row r="49" spans="2:22" x14ac:dyDescent="0.2">
      <c r="B49" s="31" t="s">
        <v>272</v>
      </c>
      <c r="C49" s="35" t="s">
        <v>273</v>
      </c>
      <c r="D49" s="15">
        <v>1</v>
      </c>
      <c r="E49" s="15">
        <v>1</v>
      </c>
      <c r="F49" s="15">
        <v>0</v>
      </c>
      <c r="G49" s="15">
        <v>0</v>
      </c>
      <c r="H49" s="15">
        <v>13</v>
      </c>
      <c r="I49" s="15">
        <v>13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1</v>
      </c>
      <c r="P49" s="15">
        <v>0</v>
      </c>
      <c r="Q49" s="15">
        <v>0</v>
      </c>
      <c r="R49" s="15">
        <v>0</v>
      </c>
      <c r="S49" s="15">
        <v>0</v>
      </c>
      <c r="T49" s="15">
        <v>1</v>
      </c>
      <c r="U49" s="15">
        <v>1</v>
      </c>
      <c r="V49" s="15">
        <v>5</v>
      </c>
    </row>
    <row r="50" spans="2:22" x14ac:dyDescent="0.2">
      <c r="B50" s="31" t="s">
        <v>274</v>
      </c>
      <c r="C50" s="35" t="s">
        <v>275</v>
      </c>
      <c r="D50" s="15">
        <v>5</v>
      </c>
      <c r="E50" s="15">
        <v>42</v>
      </c>
      <c r="F50" s="15">
        <v>0</v>
      </c>
      <c r="G50" s="15">
        <v>7</v>
      </c>
      <c r="H50" s="15">
        <v>136</v>
      </c>
      <c r="I50" s="15">
        <v>136</v>
      </c>
      <c r="J50" s="15">
        <v>0</v>
      </c>
      <c r="K50" s="15">
        <v>0</v>
      </c>
      <c r="L50" s="15">
        <v>0</v>
      </c>
      <c r="M50" s="15">
        <v>25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9</v>
      </c>
      <c r="T50" s="15">
        <v>39</v>
      </c>
      <c r="U50" s="15">
        <v>4</v>
      </c>
      <c r="V50" s="15">
        <v>5</v>
      </c>
    </row>
    <row r="51" spans="2:22" x14ac:dyDescent="0.2">
      <c r="B51" s="31" t="s">
        <v>276</v>
      </c>
      <c r="C51" s="35" t="s">
        <v>277</v>
      </c>
      <c r="D51" s="15">
        <v>75</v>
      </c>
      <c r="E51" s="15">
        <v>19</v>
      </c>
      <c r="F51" s="15">
        <v>0</v>
      </c>
      <c r="G51" s="15">
        <v>18</v>
      </c>
      <c r="H51" s="15">
        <v>143</v>
      </c>
      <c r="I51" s="15">
        <v>143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1</v>
      </c>
      <c r="P51" s="15">
        <v>0</v>
      </c>
      <c r="Q51" s="15">
        <v>0</v>
      </c>
      <c r="R51" s="15">
        <v>0</v>
      </c>
      <c r="S51" s="15">
        <v>10</v>
      </c>
      <c r="T51" s="15">
        <v>148</v>
      </c>
      <c r="U51" s="15">
        <v>15</v>
      </c>
      <c r="V51" s="15">
        <v>15</v>
      </c>
    </row>
    <row r="52" spans="2:22" x14ac:dyDescent="0.2">
      <c r="B52" s="31" t="s">
        <v>278</v>
      </c>
      <c r="C52" s="35" t="s">
        <v>279</v>
      </c>
      <c r="D52" s="15">
        <v>4</v>
      </c>
      <c r="E52" s="15">
        <v>3</v>
      </c>
      <c r="F52" s="15">
        <v>0</v>
      </c>
      <c r="G52" s="15">
        <v>8</v>
      </c>
      <c r="H52" s="15">
        <v>99</v>
      </c>
      <c r="I52" s="15">
        <v>99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  <c r="P52" s="15">
        <v>0</v>
      </c>
      <c r="Q52" s="15">
        <v>0</v>
      </c>
      <c r="R52" s="15">
        <v>0</v>
      </c>
      <c r="S52" s="15">
        <v>5</v>
      </c>
      <c r="T52" s="15">
        <v>156</v>
      </c>
      <c r="U52" s="15">
        <v>4</v>
      </c>
      <c r="V52" s="15">
        <v>8</v>
      </c>
    </row>
    <row r="53" spans="2:22" x14ac:dyDescent="0.2">
      <c r="B53" s="31" t="s">
        <v>280</v>
      </c>
      <c r="C53" s="35" t="s">
        <v>281</v>
      </c>
      <c r="D53" s="15">
        <v>1089</v>
      </c>
      <c r="E53" s="15">
        <v>2379</v>
      </c>
      <c r="F53" s="15">
        <v>0</v>
      </c>
      <c r="G53" s="15">
        <v>854</v>
      </c>
      <c r="H53" s="15">
        <v>2020</v>
      </c>
      <c r="I53" s="15">
        <v>2020</v>
      </c>
      <c r="J53" s="15">
        <v>0</v>
      </c>
      <c r="K53" s="15">
        <v>0</v>
      </c>
      <c r="L53" s="15">
        <v>0</v>
      </c>
      <c r="M53" s="15">
        <v>37</v>
      </c>
      <c r="N53" s="15">
        <v>16</v>
      </c>
      <c r="O53" s="15">
        <v>59</v>
      </c>
      <c r="P53" s="15">
        <v>0</v>
      </c>
      <c r="Q53" s="15">
        <v>0</v>
      </c>
      <c r="R53" s="15">
        <v>0</v>
      </c>
      <c r="S53" s="15">
        <v>291</v>
      </c>
      <c r="T53" s="15">
        <v>9493</v>
      </c>
      <c r="U53" s="15">
        <v>2020</v>
      </c>
      <c r="V53" s="15">
        <v>189</v>
      </c>
    </row>
    <row r="54" spans="2:22" x14ac:dyDescent="0.25">
      <c r="B54" s="11"/>
      <c r="C54" s="41"/>
    </row>
    <row r="55" spans="2:22" x14ac:dyDescent="0.25">
      <c r="B55" s="11"/>
      <c r="C55" s="41"/>
    </row>
    <row r="56" spans="2:22" x14ac:dyDescent="0.25">
      <c r="B56" s="11"/>
      <c r="C56" s="41"/>
    </row>
    <row r="57" spans="2:22" x14ac:dyDescent="0.25">
      <c r="B57" s="11"/>
      <c r="C57" s="41"/>
    </row>
    <row r="58" spans="2:22" x14ac:dyDescent="0.25">
      <c r="B58" s="11"/>
      <c r="C58" s="41"/>
    </row>
    <row r="59" spans="2:22" x14ac:dyDescent="0.25">
      <c r="B59" s="11"/>
      <c r="C59" s="41"/>
    </row>
    <row r="60" spans="2:22" x14ac:dyDescent="0.25">
      <c r="B60" s="11"/>
      <c r="C60" s="41"/>
    </row>
    <row r="61" spans="2:22" x14ac:dyDescent="0.25">
      <c r="B61" s="11"/>
      <c r="C61" s="41"/>
    </row>
    <row r="62" spans="2:22" x14ac:dyDescent="0.25">
      <c r="B62" s="11"/>
      <c r="C62" s="41"/>
    </row>
    <row r="63" spans="2:22" x14ac:dyDescent="0.25">
      <c r="B63" s="11"/>
      <c r="C63" s="41"/>
    </row>
    <row r="64" spans="2:22" x14ac:dyDescent="0.25">
      <c r="B64" s="11"/>
      <c r="C64" s="41"/>
    </row>
    <row r="65" spans="2:3" x14ac:dyDescent="0.25">
      <c r="B65" s="11"/>
      <c r="C65" s="41"/>
    </row>
    <row r="66" spans="2:3" x14ac:dyDescent="0.25">
      <c r="B66" s="11"/>
      <c r="C66" s="41"/>
    </row>
    <row r="67" spans="2:3" x14ac:dyDescent="0.25">
      <c r="B67" s="11"/>
      <c r="C67" s="41"/>
    </row>
    <row r="68" spans="2:3" x14ac:dyDescent="0.25">
      <c r="B68" s="11"/>
      <c r="C68" s="41"/>
    </row>
    <row r="69" spans="2:3" x14ac:dyDescent="0.25">
      <c r="B69" s="11"/>
      <c r="C69" s="41"/>
    </row>
    <row r="70" spans="2:3" x14ac:dyDescent="0.25">
      <c r="B70" s="11"/>
      <c r="C70" s="41"/>
    </row>
    <row r="71" spans="2:3" x14ac:dyDescent="0.25">
      <c r="B71" s="11"/>
      <c r="C71" s="41"/>
    </row>
    <row r="72" spans="2:3" x14ac:dyDescent="0.25">
      <c r="B72" s="11"/>
      <c r="C72" s="41"/>
    </row>
    <row r="73" spans="2:3" x14ac:dyDescent="0.25">
      <c r="B73" s="11"/>
      <c r="C73" s="41"/>
    </row>
    <row r="74" spans="2:3" x14ac:dyDescent="0.25">
      <c r="B74" s="11"/>
      <c r="C74" s="41"/>
    </row>
    <row r="75" spans="2:3" x14ac:dyDescent="0.25">
      <c r="B75" s="11"/>
      <c r="C75" s="41"/>
    </row>
    <row r="76" spans="2:3" x14ac:dyDescent="0.25">
      <c r="B76" s="11"/>
      <c r="C76" s="41"/>
    </row>
    <row r="77" spans="2:3" x14ac:dyDescent="0.25">
      <c r="B77" s="11"/>
      <c r="C77" s="41"/>
    </row>
    <row r="78" spans="2:3" x14ac:dyDescent="0.25">
      <c r="B78" s="11"/>
      <c r="C78" s="41"/>
    </row>
    <row r="79" spans="2:3" x14ac:dyDescent="0.25">
      <c r="B79" s="11"/>
      <c r="C79" s="41"/>
    </row>
    <row r="80" spans="2:3" x14ac:dyDescent="0.25">
      <c r="B80" s="11"/>
      <c r="C80" s="41"/>
    </row>
    <row r="81" spans="2:3" x14ac:dyDescent="0.25">
      <c r="B81" s="11"/>
      <c r="C81" s="41"/>
    </row>
    <row r="82" spans="2:3" x14ac:dyDescent="0.25">
      <c r="B82" s="11"/>
      <c r="C82" s="41"/>
    </row>
    <row r="83" spans="2:3" x14ac:dyDescent="0.25">
      <c r="B83" s="11"/>
      <c r="C83" s="41"/>
    </row>
    <row r="84" spans="2:3" x14ac:dyDescent="0.25">
      <c r="B84" s="11"/>
      <c r="C84" s="41"/>
    </row>
    <row r="85" spans="2:3" x14ac:dyDescent="0.25">
      <c r="B85" s="11"/>
      <c r="C85" s="41"/>
    </row>
    <row r="86" spans="2:3" x14ac:dyDescent="0.25">
      <c r="B86" s="11"/>
      <c r="C86" s="41"/>
    </row>
    <row r="87" spans="2:3" x14ac:dyDescent="0.25">
      <c r="B87" s="11"/>
      <c r="C87" s="41"/>
    </row>
    <row r="88" spans="2:3" x14ac:dyDescent="0.25">
      <c r="B88" s="11"/>
      <c r="C88" s="41"/>
    </row>
    <row r="89" spans="2:3" x14ac:dyDescent="0.25">
      <c r="B89" s="11"/>
      <c r="C89" s="41"/>
    </row>
    <row r="90" spans="2:3" x14ac:dyDescent="0.25">
      <c r="B90" s="11"/>
      <c r="C90" s="41"/>
    </row>
    <row r="91" spans="2:3" x14ac:dyDescent="0.25">
      <c r="B91" s="11"/>
      <c r="C91" s="41"/>
    </row>
    <row r="92" spans="2:3" x14ac:dyDescent="0.25">
      <c r="B92" s="11"/>
      <c r="C92" s="41"/>
    </row>
    <row r="93" spans="2:3" x14ac:dyDescent="0.25">
      <c r="B93" s="11"/>
      <c r="C93" s="41"/>
    </row>
    <row r="94" spans="2:3" x14ac:dyDescent="0.25">
      <c r="B94" s="11"/>
      <c r="C94" s="41"/>
    </row>
    <row r="95" spans="2:3" x14ac:dyDescent="0.25">
      <c r="B95" s="11"/>
      <c r="C95" s="41"/>
    </row>
    <row r="96" spans="2:3" x14ac:dyDescent="0.25">
      <c r="B96" s="11"/>
      <c r="C96" s="41"/>
    </row>
    <row r="97" spans="2:3" x14ac:dyDescent="0.25">
      <c r="B97" s="11"/>
      <c r="C97" s="41"/>
    </row>
    <row r="98" spans="2:3" x14ac:dyDescent="0.25">
      <c r="B98" s="11"/>
      <c r="C98" s="41"/>
    </row>
    <row r="99" spans="2:3" x14ac:dyDescent="0.25">
      <c r="B99" s="11"/>
      <c r="C99" s="41"/>
    </row>
    <row r="100" spans="2:3" x14ac:dyDescent="0.25">
      <c r="B100" s="11"/>
      <c r="C100" s="41"/>
    </row>
    <row r="101" spans="2:3" x14ac:dyDescent="0.25">
      <c r="B101" s="11"/>
      <c r="C101" s="41"/>
    </row>
    <row r="102" spans="2:3" x14ac:dyDescent="0.25">
      <c r="B102" s="11"/>
      <c r="C102" s="41"/>
    </row>
    <row r="103" spans="2:3" x14ac:dyDescent="0.25">
      <c r="B103" s="11"/>
      <c r="C103" s="41"/>
    </row>
    <row r="104" spans="2:3" x14ac:dyDescent="0.25">
      <c r="B104" s="11"/>
      <c r="C104" s="41"/>
    </row>
    <row r="105" spans="2:3" x14ac:dyDescent="0.25">
      <c r="B105" s="11"/>
      <c r="C105" s="41"/>
    </row>
    <row r="106" spans="2:3" x14ac:dyDescent="0.25">
      <c r="B106" s="11"/>
      <c r="C106" s="41"/>
    </row>
    <row r="107" spans="2:3" x14ac:dyDescent="0.25">
      <c r="B107" s="11"/>
      <c r="C107" s="41"/>
    </row>
    <row r="108" spans="2:3" x14ac:dyDescent="0.25">
      <c r="B108" s="11"/>
      <c r="C108" s="41"/>
    </row>
    <row r="109" spans="2:3" x14ac:dyDescent="0.25">
      <c r="B109" s="11"/>
      <c r="C109" s="41"/>
    </row>
    <row r="110" spans="2:3" x14ac:dyDescent="0.25">
      <c r="B110" s="11"/>
      <c r="C110" s="41"/>
    </row>
    <row r="111" spans="2:3" x14ac:dyDescent="0.25">
      <c r="B111" s="11"/>
      <c r="C111" s="41"/>
    </row>
    <row r="112" spans="2:3" x14ac:dyDescent="0.25">
      <c r="B112" s="11"/>
      <c r="C112" s="41"/>
    </row>
    <row r="113" spans="2:3" x14ac:dyDescent="0.25">
      <c r="B113" s="11"/>
      <c r="C113" s="41"/>
    </row>
    <row r="114" spans="2:3" x14ac:dyDescent="0.25">
      <c r="B114" s="11"/>
      <c r="C114" s="41"/>
    </row>
    <row r="115" spans="2:3" x14ac:dyDescent="0.25">
      <c r="B115" s="11"/>
      <c r="C115" s="41"/>
    </row>
    <row r="116" spans="2:3" x14ac:dyDescent="0.25">
      <c r="B116" s="11"/>
      <c r="C116" s="41"/>
    </row>
    <row r="117" spans="2:3" x14ac:dyDescent="0.25">
      <c r="B117" s="11"/>
      <c r="C117" s="41"/>
    </row>
    <row r="118" spans="2:3" x14ac:dyDescent="0.25">
      <c r="B118" s="11"/>
      <c r="C118" s="41"/>
    </row>
    <row r="119" spans="2:3" x14ac:dyDescent="0.25">
      <c r="B119" s="11"/>
      <c r="C119" s="41"/>
    </row>
    <row r="120" spans="2:3" x14ac:dyDescent="0.25">
      <c r="B120" s="11"/>
      <c r="C120" s="41"/>
    </row>
    <row r="121" spans="2:3" x14ac:dyDescent="0.25">
      <c r="B121" s="11"/>
      <c r="C121" s="41"/>
    </row>
    <row r="122" spans="2:3" x14ac:dyDescent="0.25">
      <c r="B122" s="11"/>
      <c r="C122" s="41"/>
    </row>
    <row r="123" spans="2:3" x14ac:dyDescent="0.25">
      <c r="B123" s="11"/>
      <c r="C123" s="41"/>
    </row>
    <row r="124" spans="2:3" x14ac:dyDescent="0.25">
      <c r="B124" s="11"/>
      <c r="C124" s="41"/>
    </row>
  </sheetData>
  <mergeCells count="81">
    <mergeCell ref="AT23:AU23"/>
    <mergeCell ref="D23:D24"/>
    <mergeCell ref="E23:E24"/>
    <mergeCell ref="C23:C24"/>
    <mergeCell ref="B23:B24"/>
    <mergeCell ref="F23:F24"/>
    <mergeCell ref="G23:G24"/>
    <mergeCell ref="H23:H24"/>
    <mergeCell ref="K23:K24"/>
    <mergeCell ref="L23:L24"/>
    <mergeCell ref="M23:M24"/>
    <mergeCell ref="N23:N24"/>
    <mergeCell ref="O23:O24"/>
    <mergeCell ref="R23:R24"/>
    <mergeCell ref="I23:J23"/>
    <mergeCell ref="P23:Q23"/>
    <mergeCell ref="W23:X23"/>
    <mergeCell ref="S47:U47"/>
    <mergeCell ref="B46:V46"/>
    <mergeCell ref="AG23:AG24"/>
    <mergeCell ref="AH23:AH24"/>
    <mergeCell ref="D42:H42"/>
    <mergeCell ref="I42:M42"/>
    <mergeCell ref="N42:R42"/>
    <mergeCell ref="S42:V42"/>
    <mergeCell ref="B41:V41"/>
    <mergeCell ref="M47:O47"/>
    <mergeCell ref="D47:F47"/>
    <mergeCell ref="G47:I47"/>
    <mergeCell ref="J47:L47"/>
    <mergeCell ref="P47:R47"/>
    <mergeCell ref="AI23:AI24"/>
    <mergeCell ref="AJ23:AJ24"/>
    <mergeCell ref="S23:S24"/>
    <mergeCell ref="T23:T24"/>
    <mergeCell ref="AR23:AS23"/>
    <mergeCell ref="U23:U24"/>
    <mergeCell ref="V23:V24"/>
    <mergeCell ref="Y23:Y24"/>
    <mergeCell ref="Z23:Z24"/>
    <mergeCell ref="AA23:AA24"/>
    <mergeCell ref="AB23:AB24"/>
    <mergeCell ref="AC23:AC24"/>
    <mergeCell ref="AM23:AM24"/>
    <mergeCell ref="AN23:AN24"/>
    <mergeCell ref="AO23:AO24"/>
    <mergeCell ref="AP23:AP24"/>
    <mergeCell ref="AQ23:AQ24"/>
    <mergeCell ref="AD23:AE23"/>
    <mergeCell ref="AK23:AL23"/>
    <mergeCell ref="AF23:AF24"/>
    <mergeCell ref="B2:AN2"/>
    <mergeCell ref="B10:AN10"/>
    <mergeCell ref="AH11:AM11"/>
    <mergeCell ref="AB11:AG11"/>
    <mergeCell ref="V11:AA11"/>
    <mergeCell ref="P11:U11"/>
    <mergeCell ref="J11:O11"/>
    <mergeCell ref="D11:I11"/>
    <mergeCell ref="AB3:AG3"/>
    <mergeCell ref="V3:AA3"/>
    <mergeCell ref="P3:U3"/>
    <mergeCell ref="J3:O3"/>
    <mergeCell ref="D3:H3"/>
    <mergeCell ref="AH3:AM3"/>
    <mergeCell ref="B21:AU21"/>
    <mergeCell ref="AM22:AS22"/>
    <mergeCell ref="AT22:AU22"/>
    <mergeCell ref="AF22:AL22"/>
    <mergeCell ref="Y22:AE22"/>
    <mergeCell ref="R22:X22"/>
    <mergeCell ref="K22:Q22"/>
    <mergeCell ref="D22:J22"/>
    <mergeCell ref="AN34:AQ34"/>
    <mergeCell ref="B33:AQ33"/>
    <mergeCell ref="J34:O34"/>
    <mergeCell ref="P34:U34"/>
    <mergeCell ref="V34:AA34"/>
    <mergeCell ref="AB34:AG34"/>
    <mergeCell ref="D34:I34"/>
    <mergeCell ref="AH34:AM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7EB0-4934-46DA-AE36-23A14FF4A751}">
  <dimension ref="B1:AA19"/>
  <sheetViews>
    <sheetView tabSelected="1" zoomScaleNormal="100" workbookViewId="0">
      <pane xSplit="3" topLeftCell="D1" activePane="topRight" state="frozen"/>
      <selection pane="topRight" activeCell="H10" sqref="H10"/>
    </sheetView>
  </sheetViews>
  <sheetFormatPr baseColWidth="10" defaultColWidth="13.28515625" defaultRowHeight="12" x14ac:dyDescent="0.25"/>
  <cols>
    <col min="1" max="1" width="2.7109375" style="5" customWidth="1"/>
    <col min="2" max="2" width="56" style="10" customWidth="1"/>
    <col min="3" max="3" width="53.140625" style="36" customWidth="1"/>
    <col min="4" max="7" width="11.85546875" style="5" customWidth="1"/>
    <col min="8" max="26" width="9.5703125" style="5" customWidth="1"/>
    <col min="27" max="16384" width="13.28515625" style="5"/>
  </cols>
  <sheetData>
    <row r="1" spans="2:27" x14ac:dyDescent="0.25">
      <c r="B1" s="5"/>
    </row>
    <row r="2" spans="2:27" ht="12.75" x14ac:dyDescent="0.25">
      <c r="B2" s="115" t="s">
        <v>282</v>
      </c>
      <c r="C2" s="102"/>
      <c r="D2" s="102"/>
      <c r="E2" s="102"/>
      <c r="F2" s="102"/>
      <c r="G2" s="102"/>
      <c r="H2" s="102"/>
      <c r="I2" s="102"/>
    </row>
    <row r="3" spans="2:27" x14ac:dyDescent="0.2">
      <c r="B3" s="33" t="s">
        <v>11</v>
      </c>
      <c r="C3" s="34" t="s">
        <v>12</v>
      </c>
      <c r="D3" s="17">
        <v>2018</v>
      </c>
      <c r="E3" s="17">
        <v>2019</v>
      </c>
      <c r="F3" s="17">
        <v>2020</v>
      </c>
      <c r="G3" s="17">
        <v>2021</v>
      </c>
      <c r="H3" s="17">
        <v>2022</v>
      </c>
      <c r="I3" s="17">
        <v>2023</v>
      </c>
    </row>
    <row r="4" spans="2:27" x14ac:dyDescent="0.2">
      <c r="B4" s="31" t="s">
        <v>283</v>
      </c>
      <c r="C4" s="35" t="s">
        <v>284</v>
      </c>
      <c r="D4" s="15">
        <v>9</v>
      </c>
      <c r="E4" s="15">
        <v>9</v>
      </c>
      <c r="F4" s="15">
        <v>9</v>
      </c>
      <c r="G4" s="15">
        <v>9</v>
      </c>
      <c r="H4" s="15">
        <v>9</v>
      </c>
      <c r="I4" s="15">
        <v>9</v>
      </c>
    </row>
    <row r="5" spans="2:27" x14ac:dyDescent="0.2">
      <c r="B5" s="31" t="s">
        <v>285</v>
      </c>
      <c r="C5" s="35" t="s">
        <v>286</v>
      </c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</row>
    <row r="6" spans="2:27" ht="11.25" customHeight="1" x14ac:dyDescent="0.2">
      <c r="B6" s="31" t="s">
        <v>287</v>
      </c>
      <c r="C6" s="35" t="s">
        <v>288</v>
      </c>
      <c r="D6" s="15">
        <v>3</v>
      </c>
      <c r="E6" s="15">
        <v>6</v>
      </c>
      <c r="F6" s="15">
        <v>7</v>
      </c>
      <c r="G6" s="15">
        <v>7</v>
      </c>
      <c r="H6" s="15">
        <v>5</v>
      </c>
      <c r="I6" s="15">
        <v>5</v>
      </c>
    </row>
    <row r="7" spans="2:27" ht="11.25" customHeight="1" x14ac:dyDescent="0.2">
      <c r="B7" s="31" t="s">
        <v>289</v>
      </c>
      <c r="C7" s="35" t="s">
        <v>290</v>
      </c>
      <c r="D7" s="6" t="s">
        <v>15</v>
      </c>
      <c r="E7" s="6" t="s">
        <v>15</v>
      </c>
      <c r="F7" s="6" t="s">
        <v>15</v>
      </c>
      <c r="G7" s="15">
        <v>61</v>
      </c>
      <c r="H7" s="15">
        <v>61</v>
      </c>
      <c r="I7" s="15">
        <v>63</v>
      </c>
    </row>
    <row r="8" spans="2:27" ht="11.25" customHeight="1" x14ac:dyDescent="0.2">
      <c r="B8" s="31" t="s">
        <v>291</v>
      </c>
      <c r="C8" s="35" t="s">
        <v>292</v>
      </c>
      <c r="D8" s="15">
        <v>1</v>
      </c>
      <c r="E8" s="15">
        <v>3.8</v>
      </c>
      <c r="F8" s="15">
        <v>1.3</v>
      </c>
      <c r="G8" s="15">
        <v>2</v>
      </c>
      <c r="H8" s="15">
        <v>3</v>
      </c>
      <c r="I8" s="15">
        <v>3</v>
      </c>
    </row>
    <row r="9" spans="2:27" x14ac:dyDescent="0.2">
      <c r="B9" s="31" t="s">
        <v>293</v>
      </c>
      <c r="C9" s="35" t="s">
        <v>294</v>
      </c>
      <c r="D9" s="15">
        <v>17</v>
      </c>
      <c r="E9" s="15">
        <v>21</v>
      </c>
      <c r="F9" s="15">
        <v>22</v>
      </c>
      <c r="G9" s="15">
        <v>24</v>
      </c>
      <c r="H9" s="15">
        <v>17</v>
      </c>
      <c r="I9" s="15">
        <v>14</v>
      </c>
    </row>
    <row r="10" spans="2:27" x14ac:dyDescent="0.2">
      <c r="B10" s="31" t="s">
        <v>295</v>
      </c>
      <c r="C10" s="35" t="s">
        <v>296</v>
      </c>
      <c r="D10" s="71">
        <v>96</v>
      </c>
      <c r="E10" s="71">
        <v>100</v>
      </c>
      <c r="F10" s="71">
        <v>99.5</v>
      </c>
      <c r="G10" s="71">
        <v>97.7</v>
      </c>
      <c r="H10" s="71">
        <v>98.7</v>
      </c>
      <c r="I10" s="71">
        <v>99.21</v>
      </c>
    </row>
    <row r="11" spans="2:27" ht="12" customHeight="1" x14ac:dyDescent="0.15">
      <c r="B11" s="114" t="s">
        <v>297</v>
      </c>
      <c r="C11" s="114"/>
      <c r="D11" s="114"/>
      <c r="E11" s="114"/>
      <c r="F11" s="114"/>
      <c r="G11" s="11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2:27" x14ac:dyDescent="0.25">
      <c r="B12" s="5"/>
      <c r="C12" s="5"/>
    </row>
    <row r="13" spans="2:27" ht="12.75" x14ac:dyDescent="0.25">
      <c r="B13" s="115" t="s">
        <v>298</v>
      </c>
      <c r="C13" s="102"/>
      <c r="D13" s="102"/>
      <c r="E13" s="102"/>
      <c r="F13" s="102"/>
      <c r="G13" s="102"/>
      <c r="H13" s="102"/>
      <c r="I13" s="102"/>
    </row>
    <row r="14" spans="2:27" x14ac:dyDescent="0.2">
      <c r="B14" s="33" t="s">
        <v>11</v>
      </c>
      <c r="C14" s="34" t="s">
        <v>12</v>
      </c>
      <c r="D14" s="17">
        <v>2018</v>
      </c>
      <c r="E14" s="17">
        <v>2019</v>
      </c>
      <c r="F14" s="17">
        <v>2020</v>
      </c>
      <c r="G14" s="17">
        <v>2021</v>
      </c>
      <c r="H14" s="17">
        <v>2022</v>
      </c>
      <c r="I14" s="17">
        <v>2023</v>
      </c>
    </row>
    <row r="15" spans="2:27" x14ac:dyDescent="0.2">
      <c r="B15" s="31" t="s">
        <v>299</v>
      </c>
      <c r="C15" s="35" t="s">
        <v>300</v>
      </c>
      <c r="D15" s="15">
        <v>6</v>
      </c>
      <c r="E15" s="15">
        <v>7</v>
      </c>
      <c r="F15" s="15">
        <v>7</v>
      </c>
      <c r="G15" s="15">
        <v>7</v>
      </c>
      <c r="H15" s="15">
        <v>5</v>
      </c>
      <c r="I15" s="15">
        <v>4</v>
      </c>
    </row>
    <row r="16" spans="2:27" ht="11.25" customHeight="1" x14ac:dyDescent="0.2">
      <c r="B16" s="31" t="s">
        <v>301</v>
      </c>
      <c r="C16" s="35" t="s">
        <v>302</v>
      </c>
      <c r="D16" s="15">
        <v>9</v>
      </c>
      <c r="E16" s="15">
        <v>8</v>
      </c>
      <c r="F16" s="15">
        <v>10</v>
      </c>
      <c r="G16" s="15">
        <v>12</v>
      </c>
      <c r="H16" s="15">
        <v>11</v>
      </c>
      <c r="I16" s="15">
        <v>7</v>
      </c>
    </row>
    <row r="17" spans="2:9" x14ac:dyDescent="0.2">
      <c r="B17" s="31" t="s">
        <v>303</v>
      </c>
      <c r="C17" s="35" t="s">
        <v>304</v>
      </c>
      <c r="D17" s="15">
        <v>5</v>
      </c>
      <c r="E17" s="15">
        <v>5</v>
      </c>
      <c r="F17" s="15">
        <v>11</v>
      </c>
      <c r="G17" s="15">
        <v>9</v>
      </c>
      <c r="H17" s="15">
        <v>6</v>
      </c>
      <c r="I17" s="15">
        <v>7</v>
      </c>
    </row>
    <row r="18" spans="2:9" x14ac:dyDescent="0.2">
      <c r="B18" s="31" t="s">
        <v>305</v>
      </c>
      <c r="C18" s="35" t="s">
        <v>306</v>
      </c>
      <c r="D18" s="15">
        <v>14</v>
      </c>
      <c r="E18" s="15">
        <v>9</v>
      </c>
      <c r="F18" s="15">
        <v>13</v>
      </c>
      <c r="G18" s="15">
        <v>13</v>
      </c>
      <c r="H18" s="15">
        <v>11</v>
      </c>
      <c r="I18" s="15">
        <v>10</v>
      </c>
    </row>
    <row r="19" spans="2:9" ht="12" customHeight="1" x14ac:dyDescent="0.15">
      <c r="B19" s="114" t="s">
        <v>307</v>
      </c>
      <c r="C19" s="114"/>
      <c r="D19" s="114"/>
      <c r="E19" s="114"/>
      <c r="F19" s="114"/>
      <c r="G19" s="114"/>
    </row>
  </sheetData>
  <mergeCells count="4">
    <mergeCell ref="B19:G19"/>
    <mergeCell ref="B11:G11"/>
    <mergeCell ref="B2:I2"/>
    <mergeCell ref="B13:I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0770-AE75-4954-8096-B2AD955CEADF}">
  <dimension ref="A1:W80"/>
  <sheetViews>
    <sheetView topLeftCell="A31" workbookViewId="0">
      <selection activeCell="S25" sqref="S25"/>
    </sheetView>
  </sheetViews>
  <sheetFormatPr baseColWidth="10" defaultColWidth="0" defaultRowHeight="14.25" zeroHeight="1" x14ac:dyDescent="0.2"/>
  <cols>
    <col min="1" max="1" width="7.28515625" style="23" customWidth="1"/>
    <col min="2" max="23" width="11.42578125" style="23" customWidth="1"/>
    <col min="24" max="16384" width="11.42578125" style="23" hidden="1"/>
  </cols>
  <sheetData>
    <row r="1" s="23" customFormat="1" x14ac:dyDescent="0.2"/>
    <row r="2" s="23" customFormat="1" x14ac:dyDescent="0.2"/>
    <row r="3" s="23" customFormat="1" x14ac:dyDescent="0.2"/>
    <row r="4" s="23" customFormat="1" x14ac:dyDescent="0.2"/>
    <row r="5" s="23" customFormat="1" x14ac:dyDescent="0.2"/>
    <row r="6" s="23" customFormat="1" x14ac:dyDescent="0.2"/>
    <row r="7" s="23" customFormat="1" x14ac:dyDescent="0.2"/>
    <row r="8" s="23" customFormat="1" x14ac:dyDescent="0.2"/>
    <row r="9" s="23" customFormat="1" x14ac:dyDescent="0.2"/>
    <row r="10" s="23" customFormat="1" x14ac:dyDescent="0.2"/>
    <row r="11" s="23" customFormat="1" x14ac:dyDescent="0.2"/>
    <row r="12" s="23" customFormat="1" x14ac:dyDescent="0.2"/>
    <row r="13" s="23" customFormat="1" x14ac:dyDescent="0.2"/>
    <row r="14" s="23" customFormat="1" x14ac:dyDescent="0.2"/>
    <row r="15" s="23" customFormat="1" x14ac:dyDescent="0.2"/>
    <row r="16" s="23" customFormat="1" x14ac:dyDescent="0.2"/>
    <row r="17" s="23" customFormat="1" x14ac:dyDescent="0.2"/>
    <row r="18" s="23" customFormat="1" x14ac:dyDescent="0.2"/>
    <row r="19" s="23" customFormat="1" x14ac:dyDescent="0.2"/>
    <row r="20" s="23" customFormat="1" x14ac:dyDescent="0.2"/>
    <row r="21" s="23" customFormat="1" x14ac:dyDescent="0.2"/>
    <row r="22" s="23" customFormat="1" x14ac:dyDescent="0.2"/>
    <row r="23" s="23" customFormat="1" x14ac:dyDescent="0.2"/>
    <row r="24" s="23" customFormat="1" x14ac:dyDescent="0.2"/>
    <row r="25" s="23" customFormat="1" x14ac:dyDescent="0.2"/>
    <row r="26" s="23" customFormat="1" x14ac:dyDescent="0.2"/>
    <row r="27" s="23" customFormat="1" x14ac:dyDescent="0.2"/>
    <row r="28" s="23" customFormat="1" x14ac:dyDescent="0.2"/>
    <row r="29" s="23" customFormat="1" x14ac:dyDescent="0.2"/>
    <row r="30" s="23" customFormat="1" x14ac:dyDescent="0.2"/>
    <row r="31" s="23" customFormat="1" x14ac:dyDescent="0.2"/>
    <row r="32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  <row r="53" s="23" customFormat="1" x14ac:dyDescent="0.2"/>
    <row r="54" s="23" customFormat="1" x14ac:dyDescent="0.2"/>
    <row r="55" s="23" customFormat="1" x14ac:dyDescent="0.2"/>
    <row r="56" s="23" customFormat="1" x14ac:dyDescent="0.2"/>
    <row r="57" s="23" customFormat="1" x14ac:dyDescent="0.2"/>
    <row r="58" s="23" customFormat="1" x14ac:dyDescent="0.2"/>
    <row r="59" s="23" customFormat="1" x14ac:dyDescent="0.2"/>
    <row r="60" s="23" customFormat="1" x14ac:dyDescent="0.2"/>
    <row r="61" s="23" customFormat="1" x14ac:dyDescent="0.2"/>
    <row r="62" s="23" customFormat="1" x14ac:dyDescent="0.2"/>
    <row r="63" s="23" customFormat="1" x14ac:dyDescent="0.2"/>
    <row r="64" s="23" customFormat="1" x14ac:dyDescent="0.2"/>
    <row r="65" s="23" customFormat="1" x14ac:dyDescent="0.2"/>
    <row r="66" s="23" customFormat="1" x14ac:dyDescent="0.2"/>
    <row r="67" s="23" customFormat="1" x14ac:dyDescent="0.2"/>
    <row r="68" s="23" customFormat="1" x14ac:dyDescent="0.2"/>
    <row r="69" s="23" customFormat="1" x14ac:dyDescent="0.2"/>
    <row r="70" s="23" customFormat="1" x14ac:dyDescent="0.2"/>
    <row r="71" s="23" customFormat="1" x14ac:dyDescent="0.2"/>
    <row r="72" s="23" customFormat="1" x14ac:dyDescent="0.2"/>
    <row r="73" s="23" customFormat="1" x14ac:dyDescent="0.2"/>
    <row r="74" s="23" customFormat="1" x14ac:dyDescent="0.2"/>
    <row r="75" s="23" customFormat="1" x14ac:dyDescent="0.2"/>
    <row r="76" s="23" customFormat="1" x14ac:dyDescent="0.2"/>
    <row r="77" s="23" customFormat="1" x14ac:dyDescent="0.2"/>
    <row r="78" s="23" customFormat="1" x14ac:dyDescent="0.2"/>
    <row r="79" s="23" customFormat="1" x14ac:dyDescent="0.2"/>
    <row r="80" s="23" customFormat="1" x14ac:dyDescent="0.2"/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22ee44-a74c-49d9-88de-72a177fdbbbd">
      <Terms xmlns="http://schemas.microsoft.com/office/infopath/2007/PartnerControls"/>
    </lcf76f155ced4ddcb4097134ff3c332f>
    <MediaLengthInSeconds xmlns="5422ee44-a74c-49d9-88de-72a177fdbbbd" xsi:nil="true"/>
    <SharedWithUsers xmlns="248bdf1e-25ed-4b6f-a924-8b4c135ce4f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848D75BB8EE4AB8EB495A1BC54AFE" ma:contentTypeVersion="14" ma:contentTypeDescription="Crear nuevo documento." ma:contentTypeScope="" ma:versionID="37325f5ce30c81c40d761bde54a1f3e8">
  <xsd:schema xmlns:xsd="http://www.w3.org/2001/XMLSchema" xmlns:xs="http://www.w3.org/2001/XMLSchema" xmlns:p="http://schemas.microsoft.com/office/2006/metadata/properties" xmlns:ns2="5422ee44-a74c-49d9-88de-72a177fdbbbd" xmlns:ns3="248bdf1e-25ed-4b6f-a924-8b4c135ce4fd" targetNamespace="http://schemas.microsoft.com/office/2006/metadata/properties" ma:root="true" ma:fieldsID="22836bee3953fbe4b06ac3bc2e280f9b" ns2:_="" ns3:_="">
    <xsd:import namespace="5422ee44-a74c-49d9-88de-72a177fdbbbd"/>
    <xsd:import namespace="248bdf1e-25ed-4b6f-a924-8b4c135ce4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2ee44-a74c-49d9-88de-72a177fdbb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276baee-6eaf-48e2-a172-1d07315ac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bdf1e-25ed-4b6f-a924-8b4c135ce4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C8B0B9-38AA-4A0F-A876-F28FCA2A8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016F2C-C479-4602-B173-8AC667887C39}">
  <ds:schemaRefs>
    <ds:schemaRef ds:uri="http://purl.org/dc/terms/"/>
    <ds:schemaRef ds:uri="http://www.w3.org/XML/1998/namespace"/>
    <ds:schemaRef ds:uri="http://schemas.microsoft.com/office/2006/metadata/properties"/>
    <ds:schemaRef ds:uri="248bdf1e-25ed-4b6f-a924-8b4c135ce4fd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422ee44-a74c-49d9-88de-72a177fdbbbd"/>
  </ds:schemaRefs>
</ds:datastoreItem>
</file>

<file path=customXml/itemProps3.xml><?xml version="1.0" encoding="utf-8"?>
<ds:datastoreItem xmlns:ds="http://schemas.openxmlformats.org/officeDocument/2006/customXml" ds:itemID="{22615112-E4FC-4C67-9261-F34E63CF4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2ee44-a74c-49d9-88de-72a177fdbbbd"/>
    <ds:schemaRef ds:uri="248bdf1e-25ed-4b6f-a924-8b4c135ce4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DataPack</vt:lpstr>
      <vt:lpstr>Social</vt:lpstr>
      <vt:lpstr>Ambiental</vt:lpstr>
      <vt:lpstr>Gobierno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 Mauricio Reyes Garavito</dc:creator>
  <cp:keywords/>
  <dc:description/>
  <cp:lastModifiedBy>Diana Paola Garcia Castellanos</cp:lastModifiedBy>
  <cp:revision/>
  <dcterms:created xsi:type="dcterms:W3CDTF">2022-07-19T17:25:53Z</dcterms:created>
  <dcterms:modified xsi:type="dcterms:W3CDTF">2024-12-06T03:53:43Z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0x0101001C7848D75BB8EE4AB8EB495A1BC54AFE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