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eeb.sharepoint.com/sites/GerenciadeSostenibilidad/Documentos compartidos/General/Reporte Sostenibilidad/Otros reportes/"/>
    </mc:Choice>
  </mc:AlternateContent>
  <xr:revisionPtr revIDLastSave="495" documentId="8_{8343AD33-A02E-49AE-A954-6997B76EBC0B}" xr6:coauthVersionLast="47" xr6:coauthVersionMax="47" xr10:uidLastSave="{F55382FB-C8D5-41DC-A443-DFA398BAD1EB}"/>
  <bookViews>
    <workbookView xWindow="-120" yWindow="-120" windowWidth="29040" windowHeight="15840" xr2:uid="{342E3629-20E8-4DCD-8AA8-A3FBF8ABE586}"/>
  </bookViews>
  <sheets>
    <sheet name="DataPack" sheetId="2" r:id="rId1"/>
    <sheet name="Summary" sheetId="10" r:id="rId2"/>
    <sheet name="Social" sheetId="5" r:id="rId3"/>
    <sheet name="Ambiental" sheetId="7" r:id="rId4"/>
    <sheet name="Gobierno" sheetId="9"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66" i="5" l="1"/>
  <c r="M166" i="5"/>
  <c r="J166" i="5"/>
  <c r="P165" i="5"/>
  <c r="M165" i="5"/>
  <c r="J165" i="5"/>
  <c r="R164" i="5"/>
  <c r="Q164" i="5"/>
  <c r="O164" i="5"/>
  <c r="N164" i="5"/>
  <c r="L164" i="5"/>
  <c r="K164" i="5"/>
  <c r="I164" i="5"/>
  <c r="H164" i="5"/>
  <c r="S163" i="5"/>
  <c r="P163" i="5"/>
  <c r="M163" i="5"/>
  <c r="J163" i="5"/>
  <c r="S162" i="5"/>
  <c r="P162" i="5"/>
  <c r="M162" i="5"/>
  <c r="J162" i="5"/>
  <c r="S161" i="5"/>
  <c r="P161" i="5"/>
  <c r="M161" i="5"/>
  <c r="J161" i="5"/>
  <c r="R160" i="5"/>
  <c r="Q160" i="5"/>
  <c r="O160" i="5"/>
  <c r="N160" i="5"/>
  <c r="L160" i="5"/>
  <c r="K160" i="5"/>
  <c r="I160" i="5"/>
  <c r="H160" i="5"/>
  <c r="S159" i="5"/>
  <c r="P159" i="5"/>
  <c r="M159" i="5"/>
  <c r="M160" i="5" s="1"/>
  <c r="J159" i="5"/>
  <c r="R158" i="5"/>
  <c r="Q158" i="5"/>
  <c r="O158" i="5"/>
  <c r="N158" i="5"/>
  <c r="L158" i="5"/>
  <c r="K158" i="5"/>
  <c r="I158" i="5"/>
  <c r="H158" i="5"/>
  <c r="S157" i="5"/>
  <c r="P157" i="5"/>
  <c r="M157" i="5"/>
  <c r="J157" i="5"/>
  <c r="R156" i="5"/>
  <c r="Q156" i="5"/>
  <c r="O156" i="5"/>
  <c r="N156" i="5"/>
  <c r="L156" i="5"/>
  <c r="K156" i="5"/>
  <c r="I156" i="5"/>
  <c r="H156" i="5"/>
  <c r="S155" i="5"/>
  <c r="P155" i="5"/>
  <c r="P156" i="5" s="1"/>
  <c r="M155" i="5"/>
  <c r="M156" i="5" s="1"/>
  <c r="J155" i="5"/>
  <c r="R154" i="5"/>
  <c r="Q154" i="5"/>
  <c r="O154" i="5"/>
  <c r="N154" i="5"/>
  <c r="L154" i="5"/>
  <c r="K154" i="5"/>
  <c r="I154" i="5"/>
  <c r="H154" i="5"/>
  <c r="S153" i="5"/>
  <c r="P153" i="5"/>
  <c r="M153" i="5"/>
  <c r="J153" i="5"/>
  <c r="S152" i="5"/>
  <c r="P152" i="5"/>
  <c r="M152" i="5"/>
  <c r="J152" i="5"/>
  <c r="S151" i="5"/>
  <c r="P151" i="5"/>
  <c r="M151" i="5"/>
  <c r="J151" i="5"/>
  <c r="S150" i="5"/>
  <c r="P150" i="5"/>
  <c r="M150" i="5"/>
  <c r="J150" i="5"/>
  <c r="AA143" i="5"/>
  <c r="X143" i="5"/>
  <c r="U143" i="5"/>
  <c r="R143" i="5"/>
  <c r="AA142" i="5"/>
  <c r="X142" i="5"/>
  <c r="U142" i="5"/>
  <c r="R142" i="5"/>
  <c r="Z141" i="5"/>
  <c r="Y141" i="5"/>
  <c r="W141" i="5"/>
  <c r="V141" i="5"/>
  <c r="T141" i="5"/>
  <c r="S141" i="5"/>
  <c r="Q141" i="5"/>
  <c r="P141" i="5"/>
  <c r="AA140" i="5"/>
  <c r="X140" i="5"/>
  <c r="U140" i="5"/>
  <c r="R140" i="5"/>
  <c r="AA139" i="5"/>
  <c r="X139" i="5"/>
  <c r="X141" i="5" s="1"/>
  <c r="U139" i="5"/>
  <c r="R139" i="5"/>
  <c r="AA138" i="5"/>
  <c r="X138" i="5"/>
  <c r="U138" i="5"/>
  <c r="R138" i="5"/>
  <c r="Z137" i="5"/>
  <c r="Y137" i="5"/>
  <c r="W137" i="5"/>
  <c r="V137" i="5"/>
  <c r="T137" i="5"/>
  <c r="S137" i="5"/>
  <c r="Q137" i="5"/>
  <c r="P137" i="5"/>
  <c r="AA136" i="5"/>
  <c r="X136" i="5"/>
  <c r="X137" i="5" s="1"/>
  <c r="U136" i="5"/>
  <c r="R136" i="5"/>
  <c r="Z135" i="5"/>
  <c r="Y135" i="5"/>
  <c r="W135" i="5"/>
  <c r="V135" i="5"/>
  <c r="T135" i="5"/>
  <c r="S135" i="5"/>
  <c r="Q135" i="5"/>
  <c r="P135" i="5"/>
  <c r="AA134" i="5"/>
  <c r="X134" i="5"/>
  <c r="U134" i="5"/>
  <c r="R134" i="5"/>
  <c r="Z133" i="5"/>
  <c r="Y133" i="5"/>
  <c r="W133" i="5"/>
  <c r="V133" i="5"/>
  <c r="T133" i="5"/>
  <c r="S133" i="5"/>
  <c r="Q133" i="5"/>
  <c r="P133" i="5"/>
  <c r="AA132" i="5"/>
  <c r="X132" i="5"/>
  <c r="X133" i="5" s="1"/>
  <c r="U132" i="5"/>
  <c r="R132" i="5"/>
  <c r="Z131" i="5"/>
  <c r="Y131" i="5"/>
  <c r="W131" i="5"/>
  <c r="V131" i="5"/>
  <c r="T131" i="5"/>
  <c r="S131" i="5"/>
  <c r="Q131" i="5"/>
  <c r="P131" i="5"/>
  <c r="AA130" i="5"/>
  <c r="X130" i="5"/>
  <c r="U130" i="5"/>
  <c r="R130" i="5"/>
  <c r="AA129" i="5"/>
  <c r="X129" i="5"/>
  <c r="U129" i="5"/>
  <c r="R129" i="5"/>
  <c r="AA128" i="5"/>
  <c r="X128" i="5"/>
  <c r="U128" i="5"/>
  <c r="R128" i="5"/>
  <c r="X131" i="5" l="1"/>
  <c r="P164" i="5"/>
  <c r="X135" i="5"/>
  <c r="J156" i="5"/>
  <c r="AA131" i="5"/>
  <c r="P160" i="5"/>
  <c r="S156" i="5"/>
  <c r="AA133" i="5"/>
  <c r="AA137" i="5"/>
  <c r="P154" i="5"/>
  <c r="P158" i="5"/>
  <c r="J160" i="5"/>
  <c r="J164" i="5"/>
  <c r="R131" i="5"/>
  <c r="U141" i="5"/>
  <c r="U135" i="5"/>
  <c r="R133" i="5"/>
  <c r="AA135" i="5"/>
  <c r="J154" i="5"/>
  <c r="U133" i="5"/>
  <c r="M154" i="5"/>
  <c r="M164" i="5"/>
  <c r="U131" i="5"/>
  <c r="R135" i="5"/>
  <c r="AA141" i="5"/>
  <c r="R137" i="5"/>
  <c r="J158" i="5"/>
  <c r="S160" i="5"/>
  <c r="U137" i="5"/>
  <c r="R141" i="5"/>
  <c r="S154" i="5"/>
  <c r="M158" i="5"/>
  <c r="S164" i="5"/>
  <c r="S158" i="5"/>
  <c r="Z38" i="7"/>
  <c r="E38" i="7"/>
  <c r="F38" i="7"/>
  <c r="G38" i="7"/>
  <c r="H38" i="7"/>
  <c r="I38" i="7"/>
  <c r="J38" i="7"/>
  <c r="K38" i="7"/>
  <c r="L38" i="7"/>
  <c r="M38" i="7"/>
  <c r="N38" i="7"/>
  <c r="O38" i="7"/>
  <c r="P38" i="7"/>
  <c r="Q38" i="7"/>
  <c r="R38" i="7"/>
  <c r="S38" i="7"/>
  <c r="W38" i="7"/>
  <c r="Y38" i="7"/>
  <c r="AA38" i="7"/>
  <c r="D38" i="7"/>
  <c r="AA30" i="7"/>
  <c r="Z30" i="7"/>
  <c r="Y30" i="7"/>
  <c r="X30" i="7"/>
  <c r="W30" i="7"/>
  <c r="V30" i="7"/>
  <c r="U30" i="7"/>
  <c r="T30" i="7"/>
  <c r="S30" i="7"/>
  <c r="R30" i="7"/>
  <c r="Q30" i="7"/>
  <c r="P30" i="7"/>
  <c r="O30" i="7"/>
  <c r="N30" i="7"/>
  <c r="M30" i="7"/>
  <c r="L30" i="7"/>
  <c r="K30" i="7"/>
  <c r="J30" i="7"/>
  <c r="I30" i="7"/>
  <c r="H30" i="7"/>
  <c r="G30" i="7"/>
  <c r="F30" i="7"/>
  <c r="E30" i="7"/>
  <c r="D30" i="7"/>
  <c r="AA19" i="7"/>
  <c r="Z19" i="7"/>
  <c r="Y19" i="7"/>
  <c r="X19" i="7"/>
  <c r="W19" i="7"/>
  <c r="V19" i="7"/>
  <c r="S19" i="7"/>
  <c r="R19" i="7"/>
  <c r="Q19" i="7"/>
  <c r="P19" i="7"/>
  <c r="O19" i="7"/>
  <c r="N19" i="7"/>
  <c r="M19" i="7"/>
  <c r="L19" i="7"/>
  <c r="K19" i="7"/>
  <c r="J19" i="7"/>
  <c r="I19" i="7"/>
  <c r="H19" i="7"/>
  <c r="G19" i="7"/>
  <c r="F19" i="7"/>
  <c r="E19" i="7"/>
  <c r="D19" i="7"/>
  <c r="E90" i="5" l="1"/>
  <c r="F90" i="5"/>
  <c r="G90" i="5"/>
  <c r="H90" i="5"/>
  <c r="I90" i="5"/>
  <c r="J90" i="5"/>
  <c r="K90" i="5"/>
  <c r="L90" i="5"/>
  <c r="M90" i="5"/>
  <c r="N90" i="5"/>
  <c r="O90" i="5"/>
  <c r="P90" i="5"/>
  <c r="Q90" i="5"/>
  <c r="R90" i="5"/>
  <c r="S90" i="5"/>
  <c r="T90" i="5"/>
  <c r="U90" i="5"/>
  <c r="V90" i="5"/>
  <c r="W90" i="5"/>
  <c r="X90" i="5"/>
  <c r="Y90" i="5"/>
  <c r="Z90" i="5"/>
  <c r="AA90" i="5"/>
  <c r="AB90" i="5"/>
  <c r="AC90" i="5"/>
  <c r="AD90" i="5"/>
  <c r="AE90" i="5"/>
  <c r="AF90" i="5"/>
  <c r="AG90" i="5"/>
  <c r="AH90" i="5"/>
  <c r="AI90" i="5"/>
  <c r="AJ90" i="5"/>
  <c r="AK90" i="5"/>
  <c r="AL90" i="5"/>
  <c r="AM90" i="5"/>
  <c r="AN90" i="5"/>
  <c r="AO90" i="5"/>
  <c r="AP90" i="5"/>
  <c r="AQ90" i="5"/>
  <c r="AR90" i="5"/>
  <c r="AS90" i="5"/>
  <c r="AT90" i="5"/>
  <c r="AU90" i="5"/>
  <c r="AV90" i="5"/>
  <c r="AW90" i="5"/>
  <c r="AX90" i="5"/>
  <c r="AY90" i="5"/>
  <c r="D90" i="5"/>
  <c r="D47" i="5"/>
  <c r="E19" i="5"/>
  <c r="D19" i="5"/>
  <c r="P10" i="5"/>
  <c r="P6" i="5"/>
  <c r="P9" i="5"/>
  <c r="P8" i="5"/>
  <c r="P5" i="5"/>
  <c r="P4" i="5"/>
  <c r="AA78" i="5"/>
  <c r="Z78" i="5"/>
  <c r="Y78" i="5"/>
  <c r="X78" i="5"/>
  <c r="W78" i="5"/>
  <c r="V78" i="5"/>
  <c r="U78" i="5"/>
  <c r="T78" i="5"/>
  <c r="S78" i="5"/>
  <c r="R78" i="5"/>
  <c r="Q78" i="5"/>
  <c r="P78" i="5"/>
  <c r="O78" i="5"/>
  <c r="N78" i="5"/>
  <c r="M78" i="5"/>
  <c r="L78" i="5"/>
  <c r="K78" i="5"/>
  <c r="J78" i="5"/>
  <c r="I78" i="5"/>
  <c r="H78" i="5"/>
  <c r="G78" i="5"/>
  <c r="F78" i="5"/>
  <c r="E78" i="5"/>
  <c r="D78" i="5"/>
  <c r="AA75" i="5"/>
  <c r="Z75" i="5"/>
  <c r="Y75" i="5"/>
  <c r="X75" i="5"/>
  <c r="W75" i="5"/>
  <c r="V75" i="5"/>
  <c r="U75" i="5"/>
  <c r="T75" i="5"/>
  <c r="S75" i="5"/>
  <c r="R75" i="5"/>
  <c r="Q75" i="5"/>
  <c r="P75" i="5"/>
  <c r="O75" i="5"/>
  <c r="N75" i="5"/>
  <c r="M75" i="5"/>
  <c r="L75" i="5"/>
  <c r="K75" i="5"/>
  <c r="J75" i="5"/>
  <c r="I75" i="5"/>
  <c r="H75" i="5"/>
  <c r="G75" i="5"/>
  <c r="F75" i="5"/>
  <c r="E75" i="5"/>
  <c r="D75" i="5"/>
  <c r="AA72" i="5"/>
  <c r="Z72" i="5"/>
  <c r="Y72" i="5"/>
  <c r="X72" i="5"/>
  <c r="W72" i="5"/>
  <c r="V72" i="5"/>
  <c r="U72" i="5"/>
  <c r="T72" i="5"/>
  <c r="S72" i="5"/>
  <c r="R72" i="5"/>
  <c r="Q72" i="5"/>
  <c r="P72" i="5"/>
  <c r="O72" i="5"/>
  <c r="N72" i="5"/>
  <c r="M72" i="5"/>
  <c r="L72" i="5"/>
  <c r="K72" i="5"/>
  <c r="J72" i="5"/>
  <c r="I72" i="5"/>
  <c r="H72" i="5"/>
  <c r="G72" i="5"/>
  <c r="F72" i="5"/>
  <c r="E72" i="5"/>
  <c r="D72" i="5"/>
  <c r="AA69" i="5"/>
  <c r="Z69" i="5"/>
  <c r="Y69" i="5"/>
  <c r="X69" i="5"/>
  <c r="W69" i="5"/>
  <c r="V69" i="5"/>
  <c r="U69" i="5"/>
  <c r="T69" i="5"/>
  <c r="S69" i="5"/>
  <c r="R69" i="5"/>
  <c r="Q69" i="5"/>
  <c r="P69" i="5"/>
  <c r="O69" i="5"/>
  <c r="N69" i="5"/>
  <c r="M69" i="5"/>
  <c r="L69" i="5"/>
  <c r="K69" i="5"/>
  <c r="J69" i="5"/>
  <c r="I69" i="5"/>
  <c r="H69" i="5"/>
  <c r="G69" i="5"/>
  <c r="F69" i="5"/>
  <c r="E69" i="5"/>
  <c r="D69" i="5"/>
  <c r="AA66" i="5"/>
  <c r="AA79" i="5" s="1"/>
  <c r="Z66" i="5"/>
  <c r="Y66" i="5"/>
  <c r="X66" i="5"/>
  <c r="X79" i="5" s="1"/>
  <c r="W66" i="5"/>
  <c r="V66" i="5"/>
  <c r="V79" i="5" s="1"/>
  <c r="U66" i="5"/>
  <c r="U79" i="5" s="1"/>
  <c r="T66" i="5"/>
  <c r="T79" i="5" s="1"/>
  <c r="S66" i="5"/>
  <c r="S79" i="5" s="1"/>
  <c r="R66" i="5"/>
  <c r="R79" i="5" s="1"/>
  <c r="Q66" i="5"/>
  <c r="P66" i="5"/>
  <c r="P79" i="5" s="1"/>
  <c r="O66" i="5"/>
  <c r="O79" i="5" s="1"/>
  <c r="N66" i="5"/>
  <c r="N79" i="5" s="1"/>
  <c r="M66" i="5"/>
  <c r="M79" i="5" s="1"/>
  <c r="L66" i="5"/>
  <c r="L79" i="5" s="1"/>
  <c r="K66" i="5"/>
  <c r="K79" i="5" s="1"/>
  <c r="J66" i="5"/>
  <c r="J79" i="5" s="1"/>
  <c r="I66" i="5"/>
  <c r="I79" i="5" s="1"/>
  <c r="H66" i="5"/>
  <c r="H79" i="5" s="1"/>
  <c r="G66" i="5"/>
  <c r="G79" i="5" s="1"/>
  <c r="F66" i="5"/>
  <c r="F79" i="5" s="1"/>
  <c r="E66" i="5"/>
  <c r="E79" i="5" s="1"/>
  <c r="D66" i="5"/>
  <c r="D79" i="5" s="1"/>
  <c r="AA62" i="5"/>
  <c r="Z62" i="5"/>
  <c r="Y62" i="5"/>
  <c r="X62" i="5"/>
  <c r="W62" i="5"/>
  <c r="V62" i="5"/>
  <c r="U62" i="5"/>
  <c r="T62" i="5"/>
  <c r="S62" i="5"/>
  <c r="R62" i="5"/>
  <c r="Q62" i="5"/>
  <c r="P62" i="5"/>
  <c r="O62" i="5"/>
  <c r="N62" i="5"/>
  <c r="M62" i="5"/>
  <c r="L62" i="5"/>
  <c r="K62" i="5"/>
  <c r="J62" i="5"/>
  <c r="I62" i="5"/>
  <c r="H62" i="5"/>
  <c r="G62" i="5"/>
  <c r="F62" i="5"/>
  <c r="E62" i="5"/>
  <c r="D62" i="5"/>
  <c r="AA59" i="5"/>
  <c r="Z59" i="5"/>
  <c r="Y59" i="5"/>
  <c r="X59" i="5"/>
  <c r="W59" i="5"/>
  <c r="V59" i="5"/>
  <c r="U59" i="5"/>
  <c r="T59" i="5"/>
  <c r="S59" i="5"/>
  <c r="R59" i="5"/>
  <c r="Q59" i="5"/>
  <c r="P59" i="5"/>
  <c r="O59" i="5"/>
  <c r="N59" i="5"/>
  <c r="M59" i="5"/>
  <c r="L59" i="5"/>
  <c r="K59" i="5"/>
  <c r="J59" i="5"/>
  <c r="I59" i="5"/>
  <c r="H59" i="5"/>
  <c r="G59" i="5"/>
  <c r="F59" i="5"/>
  <c r="E59" i="5"/>
  <c r="D59" i="5"/>
  <c r="AA56" i="5"/>
  <c r="Z56" i="5"/>
  <c r="Y56" i="5"/>
  <c r="X56" i="5"/>
  <c r="W56" i="5"/>
  <c r="V56" i="5"/>
  <c r="U56" i="5"/>
  <c r="T56" i="5"/>
  <c r="S56" i="5"/>
  <c r="R56" i="5"/>
  <c r="Q56" i="5"/>
  <c r="P56" i="5"/>
  <c r="O56" i="5"/>
  <c r="N56" i="5"/>
  <c r="M56" i="5"/>
  <c r="L56" i="5"/>
  <c r="K56" i="5"/>
  <c r="J56" i="5"/>
  <c r="I56" i="5"/>
  <c r="H56" i="5"/>
  <c r="G56" i="5"/>
  <c r="F56" i="5"/>
  <c r="E56" i="5"/>
  <c r="D56" i="5"/>
  <c r="AA53" i="5"/>
  <c r="Z53" i="5"/>
  <c r="Y53" i="5"/>
  <c r="X53" i="5"/>
  <c r="W53" i="5"/>
  <c r="V53" i="5"/>
  <c r="U53" i="5"/>
  <c r="T53" i="5"/>
  <c r="S53" i="5"/>
  <c r="R53" i="5"/>
  <c r="Q53" i="5"/>
  <c r="P53" i="5"/>
  <c r="O53" i="5"/>
  <c r="N53" i="5"/>
  <c r="M53" i="5"/>
  <c r="L53" i="5"/>
  <c r="K53" i="5"/>
  <c r="J53" i="5"/>
  <c r="I53" i="5"/>
  <c r="H53" i="5"/>
  <c r="G53" i="5"/>
  <c r="F53" i="5"/>
  <c r="E53" i="5"/>
  <c r="D53" i="5"/>
  <c r="AA50" i="5"/>
  <c r="AA63" i="5" s="1"/>
  <c r="Z50" i="5"/>
  <c r="Z63" i="5" s="1"/>
  <c r="Y50" i="5"/>
  <c r="Y63" i="5" s="1"/>
  <c r="X50" i="5"/>
  <c r="W50" i="5"/>
  <c r="W63" i="5" s="1"/>
  <c r="V50" i="5"/>
  <c r="U50" i="5"/>
  <c r="U63" i="5" s="1"/>
  <c r="T50" i="5"/>
  <c r="T63" i="5" s="1"/>
  <c r="S50" i="5"/>
  <c r="S63" i="5" s="1"/>
  <c r="R50" i="5"/>
  <c r="R63" i="5" s="1"/>
  <c r="Q50" i="5"/>
  <c r="Q63" i="5" s="1"/>
  <c r="P50" i="5"/>
  <c r="P63" i="5" s="1"/>
  <c r="O50" i="5"/>
  <c r="O63" i="5" s="1"/>
  <c r="N50" i="5"/>
  <c r="N63" i="5" s="1"/>
  <c r="M50" i="5"/>
  <c r="L50" i="5"/>
  <c r="L63" i="5" s="1"/>
  <c r="K50" i="5"/>
  <c r="K63" i="5" s="1"/>
  <c r="J50" i="5"/>
  <c r="J63" i="5" s="1"/>
  <c r="I50" i="5"/>
  <c r="I63" i="5" s="1"/>
  <c r="H50" i="5"/>
  <c r="H63" i="5" s="1"/>
  <c r="G50" i="5"/>
  <c r="F50" i="5"/>
  <c r="F63" i="5" s="1"/>
  <c r="E50" i="5"/>
  <c r="E63" i="5" s="1"/>
  <c r="D50" i="5"/>
  <c r="AA47" i="5"/>
  <c r="Z47" i="5"/>
  <c r="Y47" i="5"/>
  <c r="X47" i="5"/>
  <c r="W47" i="5"/>
  <c r="V47" i="5"/>
  <c r="U47" i="5"/>
  <c r="T47" i="5"/>
  <c r="S47" i="5"/>
  <c r="R47" i="5"/>
  <c r="Q47" i="5"/>
  <c r="P47" i="5"/>
  <c r="O47" i="5"/>
  <c r="N47" i="5"/>
  <c r="M47" i="5"/>
  <c r="L47" i="5"/>
  <c r="K47" i="5"/>
  <c r="J47" i="5"/>
  <c r="I47" i="5"/>
  <c r="H47" i="5"/>
  <c r="G47" i="5"/>
  <c r="F47" i="5"/>
  <c r="E47" i="5"/>
  <c r="AA42" i="5"/>
  <c r="Z42" i="5"/>
  <c r="Y42" i="5"/>
  <c r="X42" i="5"/>
  <c r="W42" i="5"/>
  <c r="V42" i="5"/>
  <c r="U42" i="5"/>
  <c r="T42" i="5"/>
  <c r="S42" i="5"/>
  <c r="R42" i="5"/>
  <c r="Q42" i="5"/>
  <c r="P42" i="5"/>
  <c r="O42" i="5"/>
  <c r="N42" i="5"/>
  <c r="M42" i="5"/>
  <c r="L42" i="5"/>
  <c r="K42" i="5"/>
  <c r="J42" i="5"/>
  <c r="I42" i="5"/>
  <c r="H42" i="5"/>
  <c r="G42" i="5"/>
  <c r="F42" i="5"/>
  <c r="E42" i="5"/>
  <c r="D42" i="5"/>
  <c r="O19" i="5"/>
  <c r="N19" i="5"/>
  <c r="M19" i="5"/>
  <c r="L19" i="5"/>
  <c r="K19" i="5"/>
  <c r="J19" i="5"/>
  <c r="I19" i="5"/>
  <c r="H19" i="5"/>
  <c r="G19" i="5"/>
  <c r="F19" i="5"/>
  <c r="N7" i="5"/>
  <c r="L7" i="5"/>
  <c r="J7" i="5"/>
  <c r="H7" i="5"/>
  <c r="F7" i="5"/>
  <c r="D7" i="5"/>
  <c r="D63" i="5" l="1"/>
  <c r="W79" i="5"/>
  <c r="V63" i="5"/>
  <c r="Q79" i="5"/>
  <c r="Y79" i="5"/>
  <c r="Z79" i="5"/>
  <c r="M63" i="5"/>
  <c r="P7" i="5"/>
  <c r="X63" i="5"/>
  <c r="G63" i="5"/>
</calcChain>
</file>

<file path=xl/sharedStrings.xml><?xml version="1.0" encoding="utf-8"?>
<sst xmlns="http://schemas.openxmlformats.org/spreadsheetml/2006/main" count="874" uniqueCount="340">
  <si>
    <t>Social Investment in 2021</t>
  </si>
  <si>
    <t>Company</t>
  </si>
  <si>
    <t>GEB</t>
  </si>
  <si>
    <t>TGI</t>
  </si>
  <si>
    <t>Cálidda</t>
  </si>
  <si>
    <t>Contugas</t>
  </si>
  <si>
    <t>Electrodunas</t>
  </si>
  <si>
    <t>Trecsa</t>
  </si>
  <si>
    <t>Total</t>
  </si>
  <si>
    <t>Number of beneficiaries</t>
  </si>
  <si>
    <t>Mandatory investment</t>
  </si>
  <si>
    <t>Voluntary investment</t>
  </si>
  <si>
    <t>Total investment</t>
  </si>
  <si>
    <t>Charitable donations</t>
  </si>
  <si>
    <t>Commercial investments</t>
  </si>
  <si>
    <t>Investments in the communities</t>
  </si>
  <si>
    <t xml:space="preserve">Types of Philanthropic Activities </t>
  </si>
  <si>
    <t>Year</t>
  </si>
  <si>
    <t>Contribution in cash</t>
  </si>
  <si>
    <t>Contribution in kind</t>
  </si>
  <si>
    <t>Contribution in employee volunteering hours</t>
  </si>
  <si>
    <t>Contribution in administrative expenses by contribution in kind</t>
  </si>
  <si>
    <t xml:space="preserve">Social return on investment (SROI) </t>
  </si>
  <si>
    <t>Total population benefited</t>
  </si>
  <si>
    <t>Total investment in USD</t>
  </si>
  <si>
    <t>Total benefit in USD</t>
  </si>
  <si>
    <t>SROI</t>
  </si>
  <si>
    <t>Human Rights</t>
  </si>
  <si>
    <t xml:space="preserve">Cases of discrimination, workplace and/or sexual harassment reported by women </t>
  </si>
  <si>
    <t xml:space="preserve">Cases of workplace and/or sexual harassment reported by men </t>
  </si>
  <si>
    <t>Identified cases of violations of indigenous peoples’ rights</t>
  </si>
  <si>
    <t>N/A</t>
  </si>
  <si>
    <t>*</t>
  </si>
  <si>
    <t xml:space="preserve">  Human Resources </t>
  </si>
  <si>
    <t>Women</t>
  </si>
  <si>
    <t>Men</t>
  </si>
  <si>
    <t>Total number of employees</t>
  </si>
  <si>
    <t xml:space="preserve">Women with permanent contracts </t>
  </si>
  <si>
    <t xml:space="preserve">Men with permanent contracts </t>
  </si>
  <si>
    <t>Women with fixed-term contracts</t>
  </si>
  <si>
    <t>Men with fixed-term contracts</t>
  </si>
  <si>
    <t>Senior Management (women)</t>
  </si>
  <si>
    <t>Senior Management (men)</t>
  </si>
  <si>
    <t>Senior Management (total)</t>
  </si>
  <si>
    <t>Middle Management (women)</t>
  </si>
  <si>
    <t>Middle Management (men)</t>
  </si>
  <si>
    <t>Middle Management (total)</t>
  </si>
  <si>
    <t>Advisors (women)</t>
  </si>
  <si>
    <t>Advisors (men)</t>
  </si>
  <si>
    <t>Advisors (total)</t>
  </si>
  <si>
    <t>Professionals (women)</t>
  </si>
  <si>
    <t>Professionals (men)</t>
  </si>
  <si>
    <t>Professionals (total)</t>
  </si>
  <si>
    <t>Support/assistants (women)</t>
  </si>
  <si>
    <t>Support/assistants (men)</t>
  </si>
  <si>
    <t>Support/assistants (total)</t>
  </si>
  <si>
    <t>Under 30s (women)</t>
  </si>
  <si>
    <t>Under 30s (men)</t>
  </si>
  <si>
    <t>Under 30s (total)</t>
  </si>
  <si>
    <t>Between 31 and 40 years old (women)</t>
  </si>
  <si>
    <t>Between 31 and 40 years old (men)</t>
  </si>
  <si>
    <t>Between 31 and 40 years old (total)</t>
  </si>
  <si>
    <t>Between 41 and 50 years old (women)</t>
  </si>
  <si>
    <t>Between 41 and 50 years old (men)</t>
  </si>
  <si>
    <t>Between 41 and 50 years old (total)</t>
  </si>
  <si>
    <t>Between 51 and 60 years old (women)</t>
  </si>
  <si>
    <t>Between 51 and 60 years old (men)</t>
  </si>
  <si>
    <t>Between 51 and 60 years old (total)</t>
  </si>
  <si>
    <t>Over 61 years old (women)</t>
  </si>
  <si>
    <t>Over 61 years old (men)</t>
  </si>
  <si>
    <t>Over 61 years old (total)</t>
  </si>
  <si>
    <t>Employee Training</t>
  </si>
  <si>
    <t>Gender</t>
  </si>
  <si>
    <t>H</t>
  </si>
  <si>
    <t>M</t>
  </si>
  <si>
    <t>Total hours for the Senior Management</t>
  </si>
  <si>
    <t>Total hours for Middle Management</t>
  </si>
  <si>
    <t>Total hours for Advisors</t>
  </si>
  <si>
    <t>Total hours for Professionals</t>
  </si>
  <si>
    <t>Total hours for Support/Assistants</t>
  </si>
  <si>
    <t>Diversity in 2021</t>
  </si>
  <si>
    <t>Data</t>
  </si>
  <si>
    <t>Número</t>
  </si>
  <si>
    <t>%</t>
  </si>
  <si>
    <t>Disability</t>
  </si>
  <si>
    <t>ND</t>
  </si>
  <si>
    <t>LGBTQ+ community</t>
  </si>
  <si>
    <t>Indigenous people</t>
  </si>
  <si>
    <t>Black people, Palenqueros, Raizales</t>
  </si>
  <si>
    <t>Foreign nationals</t>
  </si>
  <si>
    <t>Women in STEM positions (as % of total STEM positions)</t>
  </si>
  <si>
    <t xml:space="preserve">Women in management positions in revenue-generating functions </t>
  </si>
  <si>
    <t xml:space="preserve">   Hiring, Promotions and Turnover</t>
  </si>
  <si>
    <t>Total number of new hires</t>
  </si>
  <si>
    <t>Vacancies filled by internal candidates</t>
  </si>
  <si>
    <t>Vacancies filled by women</t>
  </si>
  <si>
    <t>Vacancies filled by men</t>
  </si>
  <si>
    <t>Internal promotions for women</t>
  </si>
  <si>
    <t>Internal promotions for men</t>
  </si>
  <si>
    <t>Employee turnover rate</t>
  </si>
  <si>
    <t>Turnover rate due to voluntary resignation</t>
  </si>
  <si>
    <t>Salary Ratio</t>
  </si>
  <si>
    <t>Senior Management</t>
  </si>
  <si>
    <t>Middle Management</t>
  </si>
  <si>
    <t>Advisors</t>
  </si>
  <si>
    <t>Professionals</t>
  </si>
  <si>
    <t>Support/assistants</t>
  </si>
  <si>
    <t>Employee OSH Indicators</t>
  </si>
  <si>
    <t xml:space="preserve">Total </t>
  </si>
  <si>
    <t>Hours worked</t>
  </si>
  <si>
    <t>Days worked</t>
  </si>
  <si>
    <t>Work-related deaths</t>
  </si>
  <si>
    <t>Rate of deaths produced by work-related injuries</t>
  </si>
  <si>
    <t>Work-related accidents with major consequences (excluding deaths)</t>
  </si>
  <si>
    <t>Rate of work-related injuries with major consequences (excluding deaths)</t>
  </si>
  <si>
    <t xml:space="preserve">Days of absence due to work accidents </t>
  </si>
  <si>
    <t>Severity index</t>
  </si>
  <si>
    <t>LTIRF (Lost Time Injury Frequency Rate)</t>
  </si>
  <si>
    <t>LTIRF rate (days away from work)</t>
  </si>
  <si>
    <t>Deaths due to occupational illnesses</t>
  </si>
  <si>
    <t>Occupational illness (number)</t>
  </si>
  <si>
    <t xml:space="preserve">Days of absence due to occupational illnesses </t>
  </si>
  <si>
    <t>Occupational illness frequency rate</t>
  </si>
  <si>
    <t xml:space="preserve">Number of sick leave cases due to common illness </t>
  </si>
  <si>
    <t>Days of absenteeism due to common illness</t>
  </si>
  <si>
    <t xml:space="preserve">   Contractor OSH Indicators</t>
  </si>
  <si>
    <t>Total number of contractors</t>
  </si>
  <si>
    <t xml:space="preserve">     Days worked in O&amp;M and Construction in 2021</t>
  </si>
  <si>
    <t xml:space="preserve">Cálidda </t>
  </si>
  <si>
    <t>Construction</t>
  </si>
  <si>
    <t>Operation</t>
  </si>
  <si>
    <t>Maintenance</t>
  </si>
  <si>
    <t xml:space="preserve">Evaluated Suppliers </t>
  </si>
  <si>
    <t>Evaluated in social criteria</t>
  </si>
  <si>
    <t>Evaluated in environmental criteria</t>
  </si>
  <si>
    <t xml:space="preserve"> Energy Consumption</t>
  </si>
  <si>
    <t xml:space="preserve">Non-renewable fuel consumption </t>
  </si>
  <si>
    <t>N.D</t>
  </si>
  <si>
    <t>Electricity consumption</t>
  </si>
  <si>
    <t>Renewable energy consumption</t>
  </si>
  <si>
    <t>Total energy consumption in the organization</t>
  </si>
  <si>
    <t>Water Extraction</t>
  </si>
  <si>
    <t>Surface water</t>
  </si>
  <si>
    <t>Groundwater</t>
  </si>
  <si>
    <t>Sea water</t>
  </si>
  <si>
    <t>Produced water</t>
  </si>
  <si>
    <t>Water from third parties</t>
  </si>
  <si>
    <t>Water extraction from areas under hydric stress</t>
  </si>
  <si>
    <t>Total water extraction from all areas</t>
  </si>
  <si>
    <t>Waste Management</t>
  </si>
  <si>
    <t>Total recycled/reused</t>
  </si>
  <si>
    <t>Total eliminated</t>
  </si>
  <si>
    <t>Sent to landfills</t>
  </si>
  <si>
    <t>Incinerated with energy recovery</t>
  </si>
  <si>
    <t>Incinerated without energy recovery</t>
  </si>
  <si>
    <t>Disposed by other methods</t>
  </si>
  <si>
    <t>Total waste generated</t>
  </si>
  <si>
    <t>Scope 1 emissions</t>
  </si>
  <si>
    <t>Scope 2 emissions</t>
  </si>
  <si>
    <t>Scope 3 emissions</t>
  </si>
  <si>
    <t>Total emissions</t>
  </si>
  <si>
    <t>GHG Emission Offsetting</t>
  </si>
  <si>
    <t>Carbon bonds</t>
  </si>
  <si>
    <t>N.D.</t>
  </si>
  <si>
    <t>Species on the IUCN Red List in 2021</t>
  </si>
  <si>
    <t>Critically endangered</t>
  </si>
  <si>
    <t>Endangered</t>
  </si>
  <si>
    <t>Vulnerable</t>
  </si>
  <si>
    <t>Threatened</t>
  </si>
  <si>
    <t>Minor concern</t>
  </si>
  <si>
    <t>Corporate Governance at GEB</t>
  </si>
  <si>
    <t>No. of members on the Board of Directors</t>
  </si>
  <si>
    <t>No. of women on the Board of Directors</t>
  </si>
  <si>
    <t xml:space="preserve">No. of independent members* </t>
  </si>
  <si>
    <t>Average age of members of the Board of Directors (years)</t>
  </si>
  <si>
    <t>Seniority of members of the Board of Directors (years)</t>
  </si>
  <si>
    <t>Board Meetings</t>
  </si>
  <si>
    <t>Attendance by members of the Board of Directors (%)</t>
  </si>
  <si>
    <t xml:space="preserve">  Board of Directors Committee Meetings</t>
  </si>
  <si>
    <t>Compensation Committee Meetings</t>
  </si>
  <si>
    <t>Compensation Committee Attendance (%)</t>
  </si>
  <si>
    <t>Audit and Risk Committee Meetings</t>
  </si>
  <si>
    <t>Audit and Risk Committee Attendance (%)</t>
  </si>
  <si>
    <t>Corporate Governance and Sustainability Committee Meetings</t>
  </si>
  <si>
    <t>Corporate Governance and Sustainability Committee Attendance (%)</t>
  </si>
  <si>
    <t xml:space="preserve">Financial and Investment Committee Meetings </t>
  </si>
  <si>
    <t>Financial and Investment Committee Attendance (%)</t>
  </si>
  <si>
    <t xml:space="preserve">GHG Emissions </t>
  </si>
  <si>
    <t>Empresa</t>
  </si>
  <si>
    <t>Número de beneficiarios</t>
  </si>
  <si>
    <t>Inversión obligatoria</t>
  </si>
  <si>
    <t>Inversión Voluntaria</t>
  </si>
  <si>
    <t>Inversión total</t>
  </si>
  <si>
    <t>Donaciones caritativas</t>
  </si>
  <si>
    <t>Inversiones comerciales</t>
  </si>
  <si>
    <t>Inversión en la comunidad</t>
  </si>
  <si>
    <t>Año</t>
  </si>
  <si>
    <t>Contribución en dinero</t>
  </si>
  <si>
    <t>Contribución en especie</t>
  </si>
  <si>
    <t>Contribución en horas de voluntariado de empleados</t>
  </si>
  <si>
    <t>Contribución en gastos adm por contribución en especie</t>
  </si>
  <si>
    <t>Población total beneficiada</t>
  </si>
  <si>
    <t>Inversión total en USD</t>
  </si>
  <si>
    <t>Beneficio total en USD</t>
  </si>
  <si>
    <t xml:space="preserve">Casos de discriminación, acoso laboral y/o sexual reportados por mujeres </t>
  </si>
  <si>
    <t xml:space="preserve">Casos de discriminación, acoso laboral y/o sexual reportados por hombres </t>
  </si>
  <si>
    <t>Casos identificados de violaciones a los derechos de los pueblos indígenas</t>
  </si>
  <si>
    <t>Mujeres</t>
  </si>
  <si>
    <t>Hombres</t>
  </si>
  <si>
    <t>Número total de empleados</t>
  </si>
  <si>
    <t xml:space="preserve">Mujeres a término indefinido </t>
  </si>
  <si>
    <t xml:space="preserve">Hombres a término indefinido </t>
  </si>
  <si>
    <t>Mujeres a término fijo</t>
  </si>
  <si>
    <t>Hombres a término fijo</t>
  </si>
  <si>
    <t>Alta Gerencia (mujeres)</t>
  </si>
  <si>
    <t>Alta Gerencia (hombres)</t>
  </si>
  <si>
    <t>Alta Gerencia (total)</t>
  </si>
  <si>
    <t>Gerencia Media (mujeres)</t>
  </si>
  <si>
    <t>Gerencia Media (hombres)</t>
  </si>
  <si>
    <t>Gerencia media (total)</t>
  </si>
  <si>
    <t>Asesores (mujeres)</t>
  </si>
  <si>
    <t>Asesores (hombres)</t>
  </si>
  <si>
    <t>Asesores (total)</t>
  </si>
  <si>
    <t>Profesional (mujeres)</t>
  </si>
  <si>
    <t>Profesional (hombres)</t>
  </si>
  <si>
    <t>Profesional (total)</t>
  </si>
  <si>
    <t>Soporte/apoyo (mujeres)</t>
  </si>
  <si>
    <t>Soporte/apoyo (hombres)</t>
  </si>
  <si>
    <t>Soporte/apoyo (total)</t>
  </si>
  <si>
    <t>Menores de 30 años (mujeres)</t>
  </si>
  <si>
    <t>Menores de 30 años (hombres)</t>
  </si>
  <si>
    <t>Menores de 30 años (total)</t>
  </si>
  <si>
    <t>Entre 31 y 40 años (mujeres)</t>
  </si>
  <si>
    <t>Entre 31 y 40 años (hombres)</t>
  </si>
  <si>
    <t>Entre 31 y 40 años (total)</t>
  </si>
  <si>
    <t>Entre 41 y 50 años (mujeres)</t>
  </si>
  <si>
    <t>Entre 41 y 50 años (hombres)</t>
  </si>
  <si>
    <t>Entre 41 y 50 años (total)</t>
  </si>
  <si>
    <t>Entre 51 y 60 años (mujeres)</t>
  </si>
  <si>
    <t>Entre 51 y 60 años (hombres)</t>
  </si>
  <si>
    <t>Entre 51 y 60 años (total)</t>
  </si>
  <si>
    <t>Mayores de 61 años (mujeres)</t>
  </si>
  <si>
    <t>Mayores de 61 años (hombres)</t>
  </si>
  <si>
    <t>Mayores de 61 años (total)</t>
  </si>
  <si>
    <t>Género</t>
  </si>
  <si>
    <t>Horas totales para Alta Gerencia</t>
  </si>
  <si>
    <t>Horas totales para Gerencia Media</t>
  </si>
  <si>
    <t>Horas totales para Asesores</t>
  </si>
  <si>
    <t>Horas totales para Profesional</t>
  </si>
  <si>
    <t>Horas totales para Soporte/Apoyo</t>
  </si>
  <si>
    <t>Dato</t>
  </si>
  <si>
    <t>Situación de discapacidad</t>
  </si>
  <si>
    <t>Comunidad LGBTQ+</t>
  </si>
  <si>
    <t>Indígenas</t>
  </si>
  <si>
    <t>Negritudes, Palenqueros, Raizales</t>
  </si>
  <si>
    <t>Nacionalidad extranjera</t>
  </si>
  <si>
    <t>Mujeres en puestos relacionados con STEM (como % del total de puestos STEM)</t>
  </si>
  <si>
    <t xml:space="preserve">Mujeres en puestos gerenciales en funciones generadoras de ingresos </t>
  </si>
  <si>
    <t>Número total de nuevas contrataciones</t>
  </si>
  <si>
    <t>Vacantes cubiertas por candidatos internos</t>
  </si>
  <si>
    <t>Vacantes cubiertas por mujeres</t>
  </si>
  <si>
    <t>Vacantes cubiertas por hombres</t>
  </si>
  <si>
    <t>Ascensos internos de mujeres</t>
  </si>
  <si>
    <t>Ascensos internos de hombres</t>
  </si>
  <si>
    <t>Tasa de rotación de personal</t>
  </si>
  <si>
    <t>Tasa de rotación por renuncia voluntaria</t>
  </si>
  <si>
    <t>Alta Gerencia</t>
  </si>
  <si>
    <t>Gerencia Media</t>
  </si>
  <si>
    <t>Asesores</t>
  </si>
  <si>
    <t>Profesional</t>
  </si>
  <si>
    <t>Soporte/apoyo</t>
  </si>
  <si>
    <t>Horas trabajadas</t>
  </si>
  <si>
    <t>Días trabajados</t>
  </si>
  <si>
    <t>Fallecimiento por accidente laboral</t>
  </si>
  <si>
    <t>Tasa de fallecimientos resultantes de una lesión por accidente laboral</t>
  </si>
  <si>
    <t>Accidentes laborales con grandes consecuencias (sin incluir fallecimientos)</t>
  </si>
  <si>
    <t>Tasa de accidentes laborales con grandes consecuencias (sin incluir fallecimientos)</t>
  </si>
  <si>
    <t xml:space="preserve">Días de ausencia por accidentes laborales </t>
  </si>
  <si>
    <t>Índice de severidad</t>
  </si>
  <si>
    <t>LTIRF (días por fuera del trabajo)</t>
  </si>
  <si>
    <t>Tasa de LTIRF (días por fuera del trabajo)</t>
  </si>
  <si>
    <t>Fallecimiento por enfermedad laboral</t>
  </si>
  <si>
    <t>Enfermedad laboral (Número)</t>
  </si>
  <si>
    <t xml:space="preserve">Días de ausencia por enfermedades laborales </t>
  </si>
  <si>
    <t>Tasa de frecuencia de enfermedad laboral</t>
  </si>
  <si>
    <t xml:space="preserve">Número de incapacidades por enfermedad común </t>
  </si>
  <si>
    <t>Días ausentismo por enfermedad común</t>
  </si>
  <si>
    <t>Número total de contratistas</t>
  </si>
  <si>
    <t>Construcción</t>
  </si>
  <si>
    <t>Operación</t>
  </si>
  <si>
    <t>Mantenimiento</t>
  </si>
  <si>
    <t>Evaluados en criterios sociales</t>
  </si>
  <si>
    <t>Evaluados en criterios ambientales</t>
  </si>
  <si>
    <t xml:space="preserve">Consumo  Combustibles No Renovables </t>
  </si>
  <si>
    <t>Consumo de electricidad</t>
  </si>
  <si>
    <t>Consumo de energía renovable</t>
  </si>
  <si>
    <t>Consumo total de energía en la organización</t>
  </si>
  <si>
    <t>Agua superficial</t>
  </si>
  <si>
    <t>Agua subterránea</t>
  </si>
  <si>
    <t>Agua marina</t>
  </si>
  <si>
    <t>Agua producida</t>
  </si>
  <si>
    <t>Agua de terceros</t>
  </si>
  <si>
    <t>Extracción de agua en zonas de estrés hídrico</t>
  </si>
  <si>
    <t>Extracción total de agua en todas las zonas</t>
  </si>
  <si>
    <t>Totales reciclados/reutilizados</t>
  </si>
  <si>
    <t>Totales eliminados</t>
  </si>
  <si>
    <t>Dispuestos en relleno</t>
  </si>
  <si>
    <t>Incinerados con valorización energética</t>
  </si>
  <si>
    <t>Incinerados sin valorización energética</t>
  </si>
  <si>
    <t>eliminados de otro modo</t>
  </si>
  <si>
    <t>Residuos Totales Generados</t>
  </si>
  <si>
    <t>Emisiones alcance 1</t>
  </si>
  <si>
    <t>Emisiones alcance 2</t>
  </si>
  <si>
    <t>Emisiones alcance 3</t>
  </si>
  <si>
    <t>Total Emisiones</t>
  </si>
  <si>
    <t>Bonos de carbono</t>
  </si>
  <si>
    <t>En peligro crítico</t>
  </si>
  <si>
    <t>En peligro</t>
  </si>
  <si>
    <t>Vulnerables</t>
  </si>
  <si>
    <t>Amenazadas</t>
  </si>
  <si>
    <t>Preocupación menor</t>
  </si>
  <si>
    <t>No. de miembros de Junta Directiva</t>
  </si>
  <si>
    <t>No. de mujeres en la Junta Directiva</t>
  </si>
  <si>
    <t xml:space="preserve">No. de miembros independientes* </t>
  </si>
  <si>
    <t>Edad promedio de los miembros de la Junta Directiva (años)</t>
  </si>
  <si>
    <t>Antigüedad de los miembros de la Junta Directiva (años)</t>
  </si>
  <si>
    <t>Sesiones de Junta Directiva</t>
  </si>
  <si>
    <t>Asistencia de los miembros de Junta Directiva (%)</t>
  </si>
  <si>
    <t>* Under the independence criteria of S&amp;P Global, all members of the Board of Directors are independent. / * Bajo los criterios de independencia de S&amp;P Global todos los miembros de Junta son independientes</t>
  </si>
  <si>
    <t>Sesiones Comité de Compensaciones</t>
  </si>
  <si>
    <t>Asistencia  Comité de Compensaciones (%)</t>
  </si>
  <si>
    <t>Sesiones Comité de Auditoria y Riesgos</t>
  </si>
  <si>
    <t>Asistencia  Comité de Auditoria y Riesgos (%)</t>
  </si>
  <si>
    <t>Sesiones Comité de Gobierno Corporativo y Sostenibilidad*</t>
  </si>
  <si>
    <t>Asistencia  Comité de Gobierno Corporativo y Sostenibilidad (%)</t>
  </si>
  <si>
    <t xml:space="preserve">Sesiones Comité Financiero y de Inversiones </t>
  </si>
  <si>
    <t>Asistencia  Comité Financiero y de Inversiones (%)</t>
  </si>
  <si>
    <t>* Formerly known as Corporate Governance Committee in 2018 and 2019. / * En 2018 y 2019 se denominaba Comité de Gobierno Corporativo</t>
  </si>
  <si>
    <r>
      <rPr>
        <sz val="7"/>
        <color theme="1" tint="0.34998626667073579"/>
        <rFont val="Calibri"/>
        <family val="2"/>
      </rPr>
      <t>* Contugas, Electro Dunas and Cálidda have no indigenous peoples within their communities of influence / *</t>
    </r>
    <r>
      <rPr>
        <sz val="7"/>
        <color rgb="FF808080"/>
        <rFont val="Calibri"/>
        <family val="2"/>
      </rPr>
      <t xml:space="preserve"> Contugas, Electrodunas y Cálidda no tienen dentro de sus comunidades de influencia pueblos indígenas.</t>
    </r>
  </si>
  <si>
    <r>
      <t xml:space="preserve">* GEB:  In 2019, the days of absenteeism due to occupational illness were calendar days. For 2020 and 2021, business days are included.  Data are not disaggregated by gender for Contugas, ElectroDunas, Trecsa and Cálidda. </t>
    </r>
    <r>
      <rPr>
        <sz val="7"/>
        <color theme="1" tint="0.34998626667073579"/>
        <rFont val="Calibri"/>
        <family val="2"/>
      </rPr>
      <t xml:space="preserve">* GEB:  en 2019 los días de ausentismo por enfermedad laboral son calendario. Para 2020 y 2021 se incluyen días hábiles.  En Contugas, ElectroDunas, Trecsa y Cálidda no se tienen datos discriminados por género.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</si>
</sst>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quot;$&quot;\ #,##0"/>
  </numFmts>
  <fonts count="18" x14ac:knownFonts="1">
    <font>
      <sz val="11"/>
      <color theme="1"/>
      <name val="Calibri"/>
      <family val="2"/>
      <scheme val="minor"/>
    </font>
    <font>
      <sz val="11"/>
      <color theme="1"/>
      <name val="Calibri"/>
      <family val="2"/>
      <scheme val="minor"/>
    </font>
    <font>
      <b/>
      <sz val="10"/>
      <name val="Arial"/>
      <family val="2"/>
    </font>
    <font>
      <sz val="11"/>
      <name val="Arial"/>
      <family val="2"/>
    </font>
    <font>
      <sz val="10"/>
      <name val="Arial"/>
      <family val="2"/>
    </font>
    <font>
      <sz val="9"/>
      <color theme="1" tint="0.249977111117893"/>
      <name val="Calibri"/>
      <family val="2"/>
      <scheme val="minor"/>
    </font>
    <font>
      <b/>
      <sz val="10"/>
      <color theme="0"/>
      <name val="Calibri"/>
      <family val="2"/>
      <scheme val="minor"/>
    </font>
    <font>
      <b/>
      <sz val="9"/>
      <color theme="1" tint="0.249977111117893"/>
      <name val="Calibri"/>
      <family val="2"/>
      <scheme val="minor"/>
    </font>
    <font>
      <sz val="7"/>
      <color theme="1" tint="0.499984740745262"/>
      <name val="Calibri"/>
      <family val="2"/>
      <scheme val="minor"/>
    </font>
    <font>
      <sz val="11"/>
      <color theme="1"/>
      <name val="Arial"/>
      <family val="2"/>
    </font>
    <font>
      <b/>
      <sz val="9"/>
      <color rgb="FF404040"/>
      <name val="Calibri"/>
      <family val="2"/>
    </font>
    <font>
      <sz val="9"/>
      <color rgb="FF404040"/>
      <name val="Calibri"/>
      <family val="2"/>
    </font>
    <font>
      <sz val="7"/>
      <color rgb="FF808080"/>
      <name val="Calibri"/>
      <family val="2"/>
    </font>
    <font>
      <b/>
      <sz val="9"/>
      <color rgb="FF646464"/>
      <name val="Calibri"/>
      <family val="2"/>
      <scheme val="minor"/>
    </font>
    <font>
      <sz val="9"/>
      <color rgb="FF646464"/>
      <name val="Calibri"/>
      <family val="2"/>
      <scheme val="minor"/>
    </font>
    <font>
      <b/>
      <sz val="10"/>
      <color rgb="FF646464"/>
      <name val="Calibri"/>
      <family val="2"/>
      <scheme val="minor"/>
    </font>
    <font>
      <sz val="7"/>
      <color theme="1" tint="0.249977111117893"/>
      <name val="Calibri"/>
      <family val="2"/>
    </font>
    <font>
      <sz val="7"/>
      <color theme="1" tint="0.34998626667073579"/>
      <name val="Calibri"/>
      <family val="2"/>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6F96"/>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FFFF"/>
        <bgColor indexed="64"/>
      </patternFill>
    </fill>
    <fill>
      <patternFill patternType="solid">
        <fgColor rgb="FFDDEBF7"/>
        <bgColor rgb="FF000000"/>
      </patternFill>
    </fill>
    <fill>
      <patternFill patternType="solid">
        <fgColor rgb="FFF2F2F2"/>
        <bgColor rgb="FF000000"/>
      </patternFill>
    </fill>
    <fill>
      <patternFill patternType="solid">
        <fgColor rgb="FFD9D9D9"/>
        <bgColor rgb="FF000000"/>
      </patternFill>
    </fill>
    <fill>
      <patternFill patternType="solid">
        <fgColor rgb="FFFFFFFF"/>
        <bgColor rgb="FF000000"/>
      </patternFill>
    </fill>
    <fill>
      <patternFill patternType="solid">
        <fgColor theme="0"/>
        <bgColor rgb="FF000000"/>
      </patternFill>
    </fill>
  </fills>
  <borders count="23">
    <border>
      <left/>
      <right/>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top style="thin">
        <color rgb="FFBFBFBF"/>
      </top>
      <bottom/>
      <diagonal/>
    </border>
  </borders>
  <cellStyleXfs count="2">
    <xf numFmtId="0" fontId="0" fillId="0" borderId="0"/>
    <xf numFmtId="9" fontId="1" fillId="0" borderId="0" applyFont="0" applyFill="0" applyBorder="0" applyAlignment="0" applyProtection="0"/>
  </cellStyleXfs>
  <cellXfs count="102">
    <xf numFmtId="0" fontId="0" fillId="0" borderId="0" xfId="0"/>
    <xf numFmtId="0" fontId="2" fillId="2" borderId="0" xfId="0" applyFont="1" applyFill="1" applyAlignment="1">
      <alignment horizontal="center" vertical="center"/>
    </xf>
    <xf numFmtId="0" fontId="3" fillId="2" borderId="0" xfId="0" applyFont="1" applyFill="1"/>
    <xf numFmtId="0" fontId="4" fillId="2" borderId="0" xfId="0" applyFont="1" applyFill="1" applyAlignment="1">
      <alignment horizontal="center" vertical="center"/>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4" fontId="5" fillId="2" borderId="4" xfId="0" applyNumberFormat="1" applyFont="1" applyFill="1" applyBorder="1" applyAlignment="1">
      <alignment horizontal="center" vertical="center"/>
    </xf>
    <xf numFmtId="10" fontId="5" fillId="2" borderId="4" xfId="1" applyNumberFormat="1" applyFont="1" applyFill="1" applyBorder="1" applyAlignment="1">
      <alignment horizontal="center" vertical="center"/>
    </xf>
    <xf numFmtId="9" fontId="5" fillId="2" borderId="4" xfId="1" applyFont="1" applyFill="1" applyBorder="1" applyAlignment="1">
      <alignment horizontal="center" vertical="center"/>
    </xf>
    <xf numFmtId="164" fontId="5" fillId="2" borderId="4" xfId="1" applyNumberFormat="1" applyFont="1" applyFill="1" applyBorder="1" applyAlignment="1">
      <alignment horizontal="center" vertical="center"/>
    </xf>
    <xf numFmtId="9" fontId="5" fillId="2" borderId="4" xfId="0" applyNumberFormat="1" applyFont="1" applyFill="1" applyBorder="1" applyAlignment="1">
      <alignment horizontal="center" vertical="center"/>
    </xf>
    <xf numFmtId="0" fontId="7" fillId="3" borderId="4" xfId="0" applyFont="1" applyFill="1" applyBorder="1" applyAlignment="1">
      <alignment horizontal="center" vertical="center" wrapText="1"/>
    </xf>
    <xf numFmtId="0" fontId="5" fillId="2" borderId="0" xfId="0" applyFont="1" applyFill="1" applyAlignment="1">
      <alignment vertical="center"/>
    </xf>
    <xf numFmtId="0" fontId="5" fillId="2" borderId="0" xfId="0" applyFont="1" applyFill="1" applyAlignment="1">
      <alignment horizontal="left" vertical="center"/>
    </xf>
    <xf numFmtId="0" fontId="5" fillId="2" borderId="0" xfId="0" applyFont="1" applyFill="1" applyAlignment="1">
      <alignment horizontal="left" vertical="center" wrapText="1"/>
    </xf>
    <xf numFmtId="9" fontId="5" fillId="6" borderId="4" xfId="0" applyNumberFormat="1" applyFont="1" applyFill="1" applyBorder="1" applyAlignment="1">
      <alignment horizontal="center" vertical="center"/>
    </xf>
    <xf numFmtId="2" fontId="5" fillId="2" borderId="4" xfId="1" applyNumberFormat="1" applyFont="1" applyFill="1" applyBorder="1" applyAlignment="1">
      <alignment horizontal="center" vertical="center"/>
    </xf>
    <xf numFmtId="167" fontId="5" fillId="2" borderId="4" xfId="1" applyNumberFormat="1" applyFont="1" applyFill="1" applyBorder="1" applyAlignment="1">
      <alignment horizontal="center" vertical="center"/>
    </xf>
    <xf numFmtId="2" fontId="5" fillId="6" borderId="4" xfId="1" applyNumberFormat="1" applyFont="1" applyFill="1" applyBorder="1" applyAlignment="1">
      <alignment horizontal="center" vertical="center"/>
    </xf>
    <xf numFmtId="165" fontId="5" fillId="2" borderId="4" xfId="0" applyNumberFormat="1" applyFont="1" applyFill="1" applyBorder="1" applyAlignment="1">
      <alignment horizontal="center" vertical="center"/>
    </xf>
    <xf numFmtId="3" fontId="5" fillId="2" borderId="4" xfId="0" applyNumberFormat="1" applyFont="1" applyFill="1" applyBorder="1" applyAlignment="1">
      <alignment horizontal="center" vertical="center"/>
    </xf>
    <xf numFmtId="0" fontId="5" fillId="2" borderId="4" xfId="0" applyFont="1" applyFill="1" applyBorder="1" applyAlignment="1">
      <alignment horizontal="center" vertical="center"/>
    </xf>
    <xf numFmtId="0" fontId="7" fillId="3" borderId="4" xfId="0" applyFont="1" applyFill="1" applyBorder="1" applyAlignment="1">
      <alignment horizontal="center" vertical="center"/>
    </xf>
    <xf numFmtId="0" fontId="5" fillId="6" borderId="4" xfId="0" applyFont="1" applyFill="1" applyBorder="1" applyAlignment="1">
      <alignment horizontal="center" vertical="center"/>
    </xf>
    <xf numFmtId="166" fontId="5" fillId="2" borderId="4" xfId="0" applyNumberFormat="1" applyFont="1" applyFill="1" applyBorder="1" applyAlignment="1">
      <alignment horizontal="center" vertical="center"/>
    </xf>
    <xf numFmtId="2" fontId="5" fillId="2" borderId="4" xfId="0" applyNumberFormat="1" applyFont="1" applyFill="1" applyBorder="1" applyAlignment="1">
      <alignment horizontal="center" vertical="center"/>
    </xf>
    <xf numFmtId="0" fontId="7" fillId="8" borderId="4" xfId="0" applyFont="1" applyFill="1" applyBorder="1" applyAlignment="1">
      <alignment horizontal="center" vertical="center"/>
    </xf>
    <xf numFmtId="10" fontId="5" fillId="2" borderId="4" xfId="0" applyNumberFormat="1" applyFont="1" applyFill="1" applyBorder="1" applyAlignment="1">
      <alignment horizontal="center" vertical="center"/>
    </xf>
    <xf numFmtId="4" fontId="5" fillId="6" borderId="4" xfId="0" applyNumberFormat="1" applyFont="1" applyFill="1" applyBorder="1" applyAlignment="1">
      <alignment horizontal="center" vertical="center"/>
    </xf>
    <xf numFmtId="0" fontId="8" fillId="2" borderId="0" xfId="0" applyFont="1" applyFill="1" applyAlignment="1">
      <alignment vertical="center" wrapText="1"/>
    </xf>
    <xf numFmtId="0" fontId="9" fillId="2" borderId="0" xfId="0" applyFont="1" applyFill="1"/>
    <xf numFmtId="3" fontId="5" fillId="2" borderId="0" xfId="0" applyNumberFormat="1" applyFont="1" applyFill="1" applyAlignment="1">
      <alignment horizontal="center" vertical="center"/>
    </xf>
    <xf numFmtId="4" fontId="5" fillId="2" borderId="0" xfId="0" applyNumberFormat="1" applyFont="1" applyFill="1" applyAlignment="1">
      <alignment horizontal="center" vertical="center"/>
    </xf>
    <xf numFmtId="2" fontId="5" fillId="2" borderId="0" xfId="0" applyNumberFormat="1" applyFont="1" applyFill="1" applyAlignment="1">
      <alignment horizontal="center" vertical="center"/>
    </xf>
    <xf numFmtId="4" fontId="5" fillId="9" borderId="4" xfId="0" applyNumberFormat="1" applyFont="1" applyFill="1" applyBorder="1" applyAlignment="1">
      <alignment horizontal="center" vertical="center"/>
    </xf>
    <xf numFmtId="0" fontId="6" fillId="4" borderId="12" xfId="0" applyFont="1" applyFill="1" applyBorder="1" applyAlignment="1">
      <alignment horizontal="left" vertical="center"/>
    </xf>
    <xf numFmtId="0" fontId="6" fillId="4" borderId="13" xfId="0" applyFont="1" applyFill="1" applyBorder="1" applyAlignment="1">
      <alignment horizontal="left" vertical="center"/>
    </xf>
    <xf numFmtId="0" fontId="6" fillId="4" borderId="14" xfId="0" applyFont="1" applyFill="1" applyBorder="1" applyAlignment="1">
      <alignment horizontal="left" vertical="center"/>
    </xf>
    <xf numFmtId="0" fontId="5" fillId="9" borderId="4" xfId="0" applyFont="1" applyFill="1" applyBorder="1" applyAlignment="1">
      <alignment horizontal="center" vertical="center"/>
    </xf>
    <xf numFmtId="3" fontId="5" fillId="9" borderId="4" xfId="0" applyNumberFormat="1" applyFont="1" applyFill="1" applyBorder="1" applyAlignment="1">
      <alignment horizontal="center" vertical="center"/>
    </xf>
    <xf numFmtId="2" fontId="5" fillId="9" borderId="4" xfId="0" applyNumberFormat="1" applyFont="1" applyFill="1" applyBorder="1" applyAlignment="1">
      <alignment horizontal="center" vertical="center"/>
    </xf>
    <xf numFmtId="0" fontId="10" fillId="10" borderId="20" xfId="0" applyFont="1" applyFill="1" applyBorder="1" applyAlignment="1"/>
    <xf numFmtId="0" fontId="11" fillId="11" borderId="21" xfId="0" applyFont="1" applyFill="1" applyBorder="1" applyAlignment="1"/>
    <xf numFmtId="0" fontId="10" fillId="11" borderId="21" xfId="0" applyFont="1" applyFill="1" applyBorder="1" applyAlignment="1"/>
    <xf numFmtId="0" fontId="10" fillId="12" borderId="21" xfId="0" applyFont="1" applyFill="1" applyBorder="1" applyAlignment="1">
      <alignment wrapText="1"/>
    </xf>
    <xf numFmtId="0" fontId="11" fillId="11" borderId="21" xfId="0" applyFont="1" applyFill="1" applyBorder="1" applyAlignment="1">
      <alignment wrapText="1"/>
    </xf>
    <xf numFmtId="0" fontId="10" fillId="11" borderId="21" xfId="0" applyFont="1" applyFill="1" applyBorder="1" applyAlignment="1">
      <alignment wrapText="1"/>
    </xf>
    <xf numFmtId="0" fontId="10" fillId="10" borderId="21" xfId="0" applyFont="1" applyFill="1" applyBorder="1" applyAlignment="1"/>
    <xf numFmtId="0" fontId="10" fillId="12" borderId="20" xfId="0" applyFont="1" applyFill="1" applyBorder="1" applyAlignment="1">
      <alignment wrapText="1"/>
    </xf>
    <xf numFmtId="0" fontId="11" fillId="11" borderId="21" xfId="0" applyFont="1" applyFill="1" applyBorder="1" applyAlignment="1">
      <alignment vertical="center" wrapText="1"/>
    </xf>
    <xf numFmtId="0" fontId="13" fillId="3" borderId="4"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4" fillId="2" borderId="0" xfId="0" applyFont="1" applyFill="1" applyAlignment="1">
      <alignment horizontal="left" vertical="center"/>
    </xf>
    <xf numFmtId="0" fontId="13" fillId="5" borderId="4" xfId="0" applyFont="1" applyFill="1" applyBorder="1" applyAlignment="1">
      <alignment horizontal="left"/>
    </xf>
    <xf numFmtId="0" fontId="14" fillId="6" borderId="4" xfId="0" applyFont="1" applyFill="1" applyBorder="1" applyAlignment="1">
      <alignment vertical="center" wrapText="1"/>
    </xf>
    <xf numFmtId="0" fontId="14" fillId="2" borderId="0" xfId="0" applyFont="1" applyFill="1" applyAlignment="1">
      <alignment vertical="center"/>
    </xf>
    <xf numFmtId="0" fontId="13" fillId="6" borderId="4" xfId="0" applyFont="1" applyFill="1" applyBorder="1" applyAlignment="1">
      <alignment horizontal="left" vertical="center" wrapText="1"/>
    </xf>
    <xf numFmtId="0" fontId="14" fillId="2" borderId="0" xfId="0" applyFont="1" applyFill="1" applyAlignment="1">
      <alignment horizontal="left" vertical="center" wrapText="1"/>
    </xf>
    <xf numFmtId="4" fontId="14" fillId="6" borderId="4" xfId="0" applyNumberFormat="1" applyFont="1" applyFill="1" applyBorder="1" applyAlignment="1">
      <alignment horizontal="left" vertical="center"/>
    </xf>
    <xf numFmtId="0" fontId="15" fillId="4" borderId="13" xfId="0" applyFont="1" applyFill="1" applyBorder="1" applyAlignment="1">
      <alignment horizontal="left" vertical="center"/>
    </xf>
    <xf numFmtId="0" fontId="14" fillId="6" borderId="4" xfId="0" applyFont="1" applyFill="1" applyBorder="1" applyAlignment="1">
      <alignment horizontal="left"/>
    </xf>
    <xf numFmtId="0" fontId="13" fillId="6" borderId="4" xfId="0" applyFont="1" applyFill="1" applyBorder="1" applyAlignment="1">
      <alignment horizontal="left"/>
    </xf>
    <xf numFmtId="0" fontId="13" fillId="5" borderId="8" xfId="0" applyFont="1" applyFill="1" applyBorder="1" applyAlignment="1">
      <alignment horizontal="left"/>
    </xf>
    <xf numFmtId="0" fontId="13" fillId="8" borderId="4" xfId="0" applyFont="1" applyFill="1" applyBorder="1" applyAlignment="1">
      <alignment vertical="center" wrapText="1"/>
    </xf>
    <xf numFmtId="0" fontId="13" fillId="8" borderId="4" xfId="0" applyFont="1" applyFill="1" applyBorder="1" applyAlignment="1">
      <alignment horizontal="left" vertical="center"/>
    </xf>
    <xf numFmtId="0" fontId="14" fillId="2" borderId="0" xfId="0" applyFont="1" applyFill="1" applyAlignment="1">
      <alignment horizontal="center" vertical="center"/>
    </xf>
    <xf numFmtId="0" fontId="2" fillId="2" borderId="0" xfId="0" applyFont="1" applyFill="1" applyAlignment="1">
      <alignment horizontal="center" vertical="center"/>
    </xf>
    <xf numFmtId="0" fontId="7" fillId="3" borderId="4"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5" borderId="4" xfId="0" applyFont="1" applyFill="1" applyBorder="1" applyAlignment="1">
      <alignment horizontal="center" vertical="center"/>
    </xf>
    <xf numFmtId="0" fontId="6" fillId="4" borderId="5" xfId="0" applyFont="1" applyFill="1" applyBorder="1" applyAlignment="1">
      <alignment horizontal="left"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9"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7"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4" fontId="5" fillId="2" borderId="5" xfId="0" applyNumberFormat="1" applyFont="1" applyFill="1" applyBorder="1" applyAlignment="1">
      <alignment horizontal="center" vertical="center"/>
    </xf>
    <xf numFmtId="4" fontId="5" fillId="2" borderId="7" xfId="0" applyNumberFormat="1" applyFont="1" applyFill="1" applyBorder="1" applyAlignment="1">
      <alignment horizontal="center" vertical="center"/>
    </xf>
    <xf numFmtId="0" fontId="6" fillId="4" borderId="19" xfId="0" applyFont="1" applyFill="1" applyBorder="1" applyAlignment="1">
      <alignment horizontal="left" vertical="center" wrapText="1"/>
    </xf>
    <xf numFmtId="0" fontId="6" fillId="4" borderId="0" xfId="0" applyFont="1" applyFill="1" applyBorder="1" applyAlignment="1">
      <alignment horizontal="left" vertical="center" wrapText="1"/>
    </xf>
    <xf numFmtId="0" fontId="6" fillId="4" borderId="0" xfId="0" applyFont="1" applyFill="1" applyAlignment="1">
      <alignment horizontal="left" vertical="center" wrapText="1"/>
    </xf>
    <xf numFmtId="0" fontId="7" fillId="5" borderId="15"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17" xfId="0" applyFont="1" applyFill="1" applyBorder="1" applyAlignment="1">
      <alignment horizontal="center" vertical="center"/>
    </xf>
    <xf numFmtId="0" fontId="7" fillId="5" borderId="8" xfId="0" applyFont="1" applyFill="1" applyBorder="1" applyAlignment="1">
      <alignment horizontal="center" vertical="center"/>
    </xf>
    <xf numFmtId="3" fontId="5" fillId="2" borderId="4" xfId="0" applyNumberFormat="1" applyFont="1" applyFill="1" applyBorder="1" applyAlignment="1">
      <alignment horizontal="center" vertical="center" wrapText="1"/>
    </xf>
    <xf numFmtId="167" fontId="5" fillId="2" borderId="4" xfId="0" applyNumberFormat="1" applyFont="1" applyFill="1" applyBorder="1" applyAlignment="1">
      <alignment horizontal="center" vertical="center" wrapText="1"/>
    </xf>
    <xf numFmtId="167" fontId="5" fillId="6" borderId="4" xfId="0" applyNumberFormat="1" applyFont="1" applyFill="1" applyBorder="1" applyAlignment="1">
      <alignment horizontal="center" vertical="center" wrapText="1"/>
    </xf>
    <xf numFmtId="0" fontId="12" fillId="13" borderId="0" xfId="0" applyFont="1" applyFill="1" applyBorder="1" applyAlignment="1">
      <alignment wrapText="1"/>
    </xf>
    <xf numFmtId="0" fontId="7" fillId="7" borderId="4" xfId="0" applyFont="1" applyFill="1" applyBorder="1" applyAlignment="1">
      <alignment horizontal="center" vertical="center"/>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2" xfId="0" applyFont="1" applyFill="1" applyBorder="1" applyAlignment="1">
      <alignment horizontal="left" vertical="center" wrapText="1"/>
    </xf>
    <xf numFmtId="0" fontId="12" fillId="13" borderId="22" xfId="0" applyFont="1" applyFill="1" applyBorder="1" applyAlignment="1">
      <alignment wrapText="1"/>
    </xf>
    <xf numFmtId="0" fontId="16" fillId="14" borderId="0" xfId="0" applyFont="1" applyFill="1" applyBorder="1" applyAlignment="1">
      <alignment horizontal="left" wrapText="1"/>
    </xf>
  </cellXfs>
  <cellStyles count="2">
    <cellStyle name="Normal" xfId="0" builtinId="0"/>
    <cellStyle name="Porcentaje" xfId="1" builtinId="5"/>
  </cellStyles>
  <dxfs count="0"/>
  <tableStyles count="0" defaultTableStyle="TableStyleMedium2" defaultPivotStyle="PivotStyleLight16"/>
  <colors>
    <mruColors>
      <color rgb="FF646464"/>
      <color rgb="FF006F96"/>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100" b="1">
                <a:latin typeface="Arial" panose="020B0604020202020204" pitchFamily="34" charset="0"/>
                <a:cs typeface="Arial" panose="020B0604020202020204" pitchFamily="34" charset="0"/>
              </a:rPr>
              <a:t>Social</a:t>
            </a:r>
            <a:r>
              <a:rPr lang="es-CO" sz="1100" b="1" baseline="0">
                <a:latin typeface="Arial" panose="020B0604020202020204" pitchFamily="34" charset="0"/>
                <a:cs typeface="Arial" panose="020B0604020202020204" pitchFamily="34" charset="0"/>
              </a:rPr>
              <a:t> Investment in 2021</a:t>
            </a:r>
          </a:p>
          <a:p>
            <a:pPr>
              <a:defRPr sz="1100" b="1">
                <a:latin typeface="Arial" panose="020B0604020202020204" pitchFamily="34" charset="0"/>
                <a:cs typeface="Arial" panose="020B0604020202020204" pitchFamily="34" charset="0"/>
              </a:defRPr>
            </a:pPr>
            <a:r>
              <a:rPr lang="es-CO" sz="1000" b="0" baseline="0">
                <a:solidFill>
                  <a:schemeClr val="bg1">
                    <a:lumMod val="65000"/>
                  </a:schemeClr>
                </a:solidFill>
                <a:latin typeface="Arial" panose="020B0604020202020204" pitchFamily="34" charset="0"/>
                <a:cs typeface="Arial" panose="020B0604020202020204" pitchFamily="34" charset="0"/>
              </a:rPr>
              <a:t>Inversión social</a:t>
            </a:r>
            <a:endParaRPr lang="es-CO" sz="1000" b="0">
              <a:solidFill>
                <a:schemeClr val="bg1">
                  <a:lumMod val="65000"/>
                </a:schemeClr>
              </a:solidFill>
              <a:latin typeface="Arial" panose="020B0604020202020204" pitchFamily="34" charset="0"/>
              <a:cs typeface="Arial" panose="020B0604020202020204" pitchFamily="34" charset="0"/>
            </a:endParaRPr>
          </a:p>
        </c:rich>
      </c:tx>
      <c:layout>
        <c:manualLayout>
          <c:xMode val="edge"/>
          <c:yMode val="edge"/>
          <c:x val="0.32568555436594526"/>
          <c:y val="3.560830860534124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0.18224709863074345"/>
          <c:y val="0.17839762611275969"/>
          <c:w val="0.78103459959071386"/>
          <c:h val="0.59974921532434555"/>
        </c:manualLayout>
      </c:layout>
      <c:barChart>
        <c:barDir val="col"/>
        <c:grouping val="clustered"/>
        <c:varyColors val="0"/>
        <c:ser>
          <c:idx val="0"/>
          <c:order val="0"/>
          <c:tx>
            <c:strRef>
              <c:f>Social!$B$5</c:f>
              <c:strCache>
                <c:ptCount val="1"/>
                <c:pt idx="0">
                  <c:v>Mandatory investment</c:v>
                </c:pt>
              </c:strCache>
            </c:strRef>
          </c:tx>
          <c:spPr>
            <a:solidFill>
              <a:schemeClr val="accent2"/>
            </a:solidFill>
            <a:ln>
              <a:noFill/>
            </a:ln>
            <a:effectLst/>
          </c:spPr>
          <c:invertIfNegative val="0"/>
          <c:cat>
            <c:strRef>
              <c:f>Social!$D$2:$Q$3</c:f>
              <c:strCache>
                <c:ptCount val="13"/>
                <c:pt idx="0">
                  <c:v>GEB</c:v>
                </c:pt>
                <c:pt idx="2">
                  <c:v>TGI</c:v>
                </c:pt>
                <c:pt idx="4">
                  <c:v>Cálidda</c:v>
                </c:pt>
                <c:pt idx="6">
                  <c:v>Contugas</c:v>
                </c:pt>
                <c:pt idx="8">
                  <c:v>Electrodunas</c:v>
                </c:pt>
                <c:pt idx="10">
                  <c:v>Trecsa</c:v>
                </c:pt>
                <c:pt idx="12">
                  <c:v>Total</c:v>
                </c:pt>
              </c:strCache>
            </c:strRef>
          </c:cat>
          <c:val>
            <c:numRef>
              <c:f>Social!$D$5:$Q$5</c:f>
              <c:numCache>
                <c:formatCode>"$"\ #,##0</c:formatCode>
                <c:ptCount val="14"/>
                <c:pt idx="0">
                  <c:v>24330851912</c:v>
                </c:pt>
                <c:pt idx="2">
                  <c:v>144547651</c:v>
                </c:pt>
                <c:pt idx="4">
                  <c:v>106505245.5</c:v>
                </c:pt>
                <c:pt idx="6">
                  <c:v>165877632.68000001</c:v>
                </c:pt>
                <c:pt idx="8">
                  <c:v>0</c:v>
                </c:pt>
                <c:pt idx="10">
                  <c:v>483284519.26999998</c:v>
                </c:pt>
                <c:pt idx="12">
                  <c:v>25231066960.450001</c:v>
                </c:pt>
              </c:numCache>
            </c:numRef>
          </c:val>
          <c:extLst>
            <c:ext xmlns:c16="http://schemas.microsoft.com/office/drawing/2014/chart" uri="{C3380CC4-5D6E-409C-BE32-E72D297353CC}">
              <c16:uniqueId val="{00000000-1EA4-404E-9AEF-E2E82A628F61}"/>
            </c:ext>
          </c:extLst>
        </c:ser>
        <c:ser>
          <c:idx val="1"/>
          <c:order val="1"/>
          <c:tx>
            <c:strRef>
              <c:f>Social!$B$6</c:f>
              <c:strCache>
                <c:ptCount val="1"/>
                <c:pt idx="0">
                  <c:v>Voluntary investment</c:v>
                </c:pt>
              </c:strCache>
            </c:strRef>
          </c:tx>
          <c:spPr>
            <a:solidFill>
              <a:schemeClr val="accent4"/>
            </a:solidFill>
            <a:ln>
              <a:noFill/>
            </a:ln>
            <a:effectLst/>
          </c:spPr>
          <c:invertIfNegative val="0"/>
          <c:cat>
            <c:strRef>
              <c:f>Social!$D$2:$Q$3</c:f>
              <c:strCache>
                <c:ptCount val="13"/>
                <c:pt idx="0">
                  <c:v>GEB</c:v>
                </c:pt>
                <c:pt idx="2">
                  <c:v>TGI</c:v>
                </c:pt>
                <c:pt idx="4">
                  <c:v>Cálidda</c:v>
                </c:pt>
                <c:pt idx="6">
                  <c:v>Contugas</c:v>
                </c:pt>
                <c:pt idx="8">
                  <c:v>Electrodunas</c:v>
                </c:pt>
                <c:pt idx="10">
                  <c:v>Trecsa</c:v>
                </c:pt>
                <c:pt idx="12">
                  <c:v>Total</c:v>
                </c:pt>
              </c:strCache>
            </c:strRef>
          </c:cat>
          <c:val>
            <c:numRef>
              <c:f>Social!$D$6:$Q$6</c:f>
              <c:numCache>
                <c:formatCode>"$"\ #,##0</c:formatCode>
                <c:ptCount val="14"/>
                <c:pt idx="0">
                  <c:v>9873459521</c:v>
                </c:pt>
                <c:pt idx="2">
                  <c:v>1823998789</c:v>
                </c:pt>
                <c:pt idx="4">
                  <c:v>1040127922.73</c:v>
                </c:pt>
                <c:pt idx="6">
                  <c:v>0</c:v>
                </c:pt>
                <c:pt idx="8">
                  <c:v>228540094</c:v>
                </c:pt>
                <c:pt idx="10">
                  <c:v>1768964496.3900001</c:v>
                </c:pt>
                <c:pt idx="12">
                  <c:v>14735090823.119999</c:v>
                </c:pt>
              </c:numCache>
            </c:numRef>
          </c:val>
          <c:extLst>
            <c:ext xmlns:c16="http://schemas.microsoft.com/office/drawing/2014/chart" uri="{C3380CC4-5D6E-409C-BE32-E72D297353CC}">
              <c16:uniqueId val="{00000001-1EA4-404E-9AEF-E2E82A628F61}"/>
            </c:ext>
          </c:extLst>
        </c:ser>
        <c:ser>
          <c:idx val="2"/>
          <c:order val="2"/>
          <c:tx>
            <c:strRef>
              <c:f>Social!$B$7</c:f>
              <c:strCache>
                <c:ptCount val="1"/>
                <c:pt idx="0">
                  <c:v>Total investment</c:v>
                </c:pt>
              </c:strCache>
            </c:strRef>
          </c:tx>
          <c:spPr>
            <a:solidFill>
              <a:schemeClr val="accent6"/>
            </a:solidFill>
            <a:ln>
              <a:noFill/>
            </a:ln>
            <a:effectLst/>
          </c:spPr>
          <c:invertIfNegative val="0"/>
          <c:cat>
            <c:strRef>
              <c:f>Social!$D$2:$Q$3</c:f>
              <c:strCache>
                <c:ptCount val="13"/>
                <c:pt idx="0">
                  <c:v>GEB</c:v>
                </c:pt>
                <c:pt idx="2">
                  <c:v>TGI</c:v>
                </c:pt>
                <c:pt idx="4">
                  <c:v>Cálidda</c:v>
                </c:pt>
                <c:pt idx="6">
                  <c:v>Contugas</c:v>
                </c:pt>
                <c:pt idx="8">
                  <c:v>Electrodunas</c:v>
                </c:pt>
                <c:pt idx="10">
                  <c:v>Trecsa</c:v>
                </c:pt>
                <c:pt idx="12">
                  <c:v>Total</c:v>
                </c:pt>
              </c:strCache>
            </c:strRef>
          </c:cat>
          <c:val>
            <c:numRef>
              <c:f>Social!$D$7:$Q$7</c:f>
              <c:numCache>
                <c:formatCode>"$"\ #,##0</c:formatCode>
                <c:ptCount val="14"/>
                <c:pt idx="0">
                  <c:v>34204311433</c:v>
                </c:pt>
                <c:pt idx="2">
                  <c:v>1968546440</c:v>
                </c:pt>
                <c:pt idx="4">
                  <c:v>1146633168.23</c:v>
                </c:pt>
                <c:pt idx="6">
                  <c:v>165877632.68000001</c:v>
                </c:pt>
                <c:pt idx="8">
                  <c:v>228540094</c:v>
                </c:pt>
                <c:pt idx="10">
                  <c:v>2252249015.6599998</c:v>
                </c:pt>
                <c:pt idx="12">
                  <c:v>39966157783.570007</c:v>
                </c:pt>
              </c:numCache>
            </c:numRef>
          </c:val>
          <c:extLst>
            <c:ext xmlns:c16="http://schemas.microsoft.com/office/drawing/2014/chart" uri="{C3380CC4-5D6E-409C-BE32-E72D297353CC}">
              <c16:uniqueId val="{00000002-1EA4-404E-9AEF-E2E82A628F61}"/>
            </c:ext>
          </c:extLst>
        </c:ser>
        <c:dLbls>
          <c:showLegendKey val="0"/>
          <c:showVal val="0"/>
          <c:showCatName val="0"/>
          <c:showSerName val="0"/>
          <c:showPercent val="0"/>
          <c:showBubbleSize val="0"/>
        </c:dLbls>
        <c:gapWidth val="219"/>
        <c:overlap val="-27"/>
        <c:axId val="1666421312"/>
        <c:axId val="1666419232"/>
      </c:barChart>
      <c:catAx>
        <c:axId val="1666421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1666419232"/>
        <c:crosses val="autoZero"/>
        <c:auto val="1"/>
        <c:lblAlgn val="ctr"/>
        <c:lblOffset val="100"/>
        <c:noMultiLvlLbl val="0"/>
      </c:catAx>
      <c:valAx>
        <c:axId val="1666419232"/>
        <c:scaling>
          <c:orientation val="minMax"/>
        </c:scaling>
        <c:delete val="0"/>
        <c:axPos val="l"/>
        <c:majorGridlines>
          <c:spPr>
            <a:ln w="9525" cap="flat" cmpd="sng" algn="ctr">
              <a:solidFill>
                <a:schemeClr val="tx1">
                  <a:lumMod val="15000"/>
                  <a:lumOff val="85000"/>
                </a:schemeClr>
              </a:solidFill>
              <a:round/>
            </a:ln>
            <a:effectLst/>
          </c:spPr>
        </c:majorGridlines>
        <c:numFmt formatCode="&quot;$&quot;\ #,##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1666421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100" b="1" i="0" u="none" strike="noStrike" kern="1200" spc="0" baseline="0">
                <a:solidFill>
                  <a:sysClr val="windowText" lastClr="000000">
                    <a:lumMod val="65000"/>
                    <a:lumOff val="35000"/>
                  </a:sysClr>
                </a:solidFill>
                <a:latin typeface="Arial" panose="020B0604020202020204" pitchFamily="34" charset="0"/>
                <a:ea typeface="+mn-ea"/>
                <a:cs typeface="Arial" panose="020B0604020202020204" pitchFamily="34" charset="0"/>
              </a:defRPr>
            </a:pPr>
            <a:r>
              <a:rPr lang="es-CO" sz="1100" b="1">
                <a:latin typeface="Arial" panose="020B0604020202020204" pitchFamily="34" charset="0"/>
                <a:cs typeface="Arial" panose="020B0604020202020204" pitchFamily="34" charset="0"/>
              </a:rPr>
              <a:t>Type of of Philanthropic Activities</a:t>
            </a:r>
            <a:r>
              <a:rPr lang="es-CO" sz="1100" b="1" baseline="0">
                <a:latin typeface="Arial" panose="020B0604020202020204" pitchFamily="34" charset="0"/>
                <a:cs typeface="Arial" panose="020B0604020202020204" pitchFamily="34" charset="0"/>
              </a:rPr>
              <a:t> in 2021</a:t>
            </a:r>
          </a:p>
          <a:p>
            <a:pPr marL="0" marR="0" lvl="0" indent="0" algn="ctr" defTabSz="914400" rtl="0" eaLnBrk="1" fontAlgn="auto" latinLnBrk="0" hangingPunct="1">
              <a:lnSpc>
                <a:spcPct val="100000"/>
              </a:lnSpc>
              <a:spcBef>
                <a:spcPts val="0"/>
              </a:spcBef>
              <a:spcAft>
                <a:spcPts val="0"/>
              </a:spcAft>
              <a:buClrTx/>
              <a:buSzTx/>
              <a:buFontTx/>
              <a:buNone/>
              <a:tabLst/>
              <a:defRPr sz="1100" b="1">
                <a:solidFill>
                  <a:sysClr val="windowText" lastClr="000000">
                    <a:lumMod val="65000"/>
                    <a:lumOff val="35000"/>
                  </a:sysClr>
                </a:solidFill>
                <a:latin typeface="Arial" panose="020B0604020202020204" pitchFamily="34" charset="0"/>
                <a:cs typeface="Arial" panose="020B0604020202020204" pitchFamily="34" charset="0"/>
              </a:defRPr>
            </a:pPr>
            <a:r>
              <a:rPr lang="es-CO" sz="1100" b="1" baseline="0">
                <a:latin typeface="Arial" panose="020B0604020202020204" pitchFamily="34" charset="0"/>
                <a:cs typeface="Arial" panose="020B0604020202020204" pitchFamily="34" charset="0"/>
              </a:rPr>
              <a:t> </a:t>
            </a:r>
            <a:r>
              <a:rPr lang="es-CO" sz="1000" b="0" i="0" baseline="0">
                <a:solidFill>
                  <a:schemeClr val="bg1">
                    <a:lumMod val="65000"/>
                  </a:schemeClr>
                </a:solidFill>
                <a:effectLst/>
              </a:rPr>
              <a:t>Tipos de inversión social</a:t>
            </a:r>
            <a:endParaRPr lang="es-CO" sz="1100">
              <a:solidFill>
                <a:schemeClr val="bg1">
                  <a:lumMod val="65000"/>
                </a:schemeClr>
              </a:solidFill>
              <a:effectLst/>
            </a:endParaRPr>
          </a:p>
        </c:rich>
      </c:tx>
      <c:layout>
        <c:manualLayout>
          <c:xMode val="edge"/>
          <c:yMode val="edge"/>
          <c:x val="0.27439891778212111"/>
          <c:y val="3.5714296873608574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100" b="1" i="0" u="none" strike="noStrike" kern="1200" spc="0" baseline="0">
              <a:solidFill>
                <a:sysClr val="windowText" lastClr="000000">
                  <a:lumMod val="65000"/>
                  <a:lumOff val="35000"/>
                </a:sysClr>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0.2116151077942354"/>
          <c:y val="0.22124491352484488"/>
          <c:w val="0.73643698720366035"/>
          <c:h val="0.51144451823040205"/>
        </c:manualLayout>
      </c:layout>
      <c:barChart>
        <c:barDir val="col"/>
        <c:grouping val="clustered"/>
        <c:varyColors val="0"/>
        <c:ser>
          <c:idx val="0"/>
          <c:order val="0"/>
          <c:tx>
            <c:strRef>
              <c:f>Social!$B$8</c:f>
              <c:strCache>
                <c:ptCount val="1"/>
                <c:pt idx="0">
                  <c:v>Charitable donations</c:v>
                </c:pt>
              </c:strCache>
            </c:strRef>
          </c:tx>
          <c:spPr>
            <a:solidFill>
              <a:schemeClr val="accent5">
                <a:shade val="65000"/>
              </a:schemeClr>
            </a:solidFill>
            <a:ln>
              <a:noFill/>
            </a:ln>
            <a:effectLst/>
          </c:spPr>
          <c:invertIfNegative val="0"/>
          <c:cat>
            <c:strRef>
              <c:extLst>
                <c:ext xmlns:c15="http://schemas.microsoft.com/office/drawing/2012/chart" uri="{02D57815-91ED-43cb-92C2-25804820EDAC}">
                  <c15:fullRef>
                    <c15:sqref>Social!$D$2:$Q$3</c15:sqref>
                  </c15:fullRef>
                </c:ext>
              </c:extLst>
              <c:f>Social!$D$2:$Q$3</c:f>
              <c:strCache>
                <c:ptCount val="12"/>
                <c:pt idx="0">
                  <c:v>GEB</c:v>
                </c:pt>
                <c:pt idx="2">
                  <c:v>TGI</c:v>
                </c:pt>
                <c:pt idx="4">
                  <c:v>Cálidda</c:v>
                </c:pt>
                <c:pt idx="6">
                  <c:v>Contugas</c:v>
                </c:pt>
                <c:pt idx="8">
                  <c:v>Electrodunas</c:v>
                </c:pt>
                <c:pt idx="10">
                  <c:v>Trecsa</c:v>
                </c:pt>
              </c:strCache>
            </c:strRef>
          </c:cat>
          <c:val>
            <c:numRef>
              <c:extLst>
                <c:ext xmlns:c15="http://schemas.microsoft.com/office/drawing/2012/chart" uri="{02D57815-91ED-43cb-92C2-25804820EDAC}">
                  <c15:fullRef>
                    <c15:sqref>Social!$D$8:$Q$8</c15:sqref>
                  </c15:fullRef>
                </c:ext>
              </c:extLst>
              <c:f>Social!$D$8:$O$8</c:f>
              <c:numCache>
                <c:formatCode>"$"\ #,##0</c:formatCode>
                <c:ptCount val="12"/>
                <c:pt idx="0">
                  <c:v>5132000000</c:v>
                </c:pt>
                <c:pt idx="2">
                  <c:v>51192059</c:v>
                </c:pt>
                <c:pt idx="4">
                  <c:v>358258699.75999999</c:v>
                </c:pt>
                <c:pt idx="6">
                  <c:v>0</c:v>
                </c:pt>
                <c:pt idx="8">
                  <c:v>0</c:v>
                </c:pt>
                <c:pt idx="10">
                  <c:v>0</c:v>
                </c:pt>
              </c:numCache>
            </c:numRef>
          </c:val>
          <c:extLst>
            <c:ext xmlns:c16="http://schemas.microsoft.com/office/drawing/2014/chart" uri="{C3380CC4-5D6E-409C-BE32-E72D297353CC}">
              <c16:uniqueId val="{00000000-6766-4787-8007-3697AE15F70D}"/>
            </c:ext>
          </c:extLst>
        </c:ser>
        <c:ser>
          <c:idx val="1"/>
          <c:order val="1"/>
          <c:tx>
            <c:strRef>
              <c:f>Social!$B$9</c:f>
              <c:strCache>
                <c:ptCount val="1"/>
                <c:pt idx="0">
                  <c:v>Commercial investments</c:v>
                </c:pt>
              </c:strCache>
            </c:strRef>
          </c:tx>
          <c:spPr>
            <a:solidFill>
              <a:schemeClr val="accent5"/>
            </a:solidFill>
            <a:ln>
              <a:noFill/>
            </a:ln>
            <a:effectLst/>
          </c:spPr>
          <c:invertIfNegative val="0"/>
          <c:cat>
            <c:strRef>
              <c:extLst>
                <c:ext xmlns:c15="http://schemas.microsoft.com/office/drawing/2012/chart" uri="{02D57815-91ED-43cb-92C2-25804820EDAC}">
                  <c15:fullRef>
                    <c15:sqref>Social!$D$2:$Q$3</c15:sqref>
                  </c15:fullRef>
                </c:ext>
              </c:extLst>
              <c:f>Social!$D$2:$Q$3</c:f>
              <c:strCache>
                <c:ptCount val="12"/>
                <c:pt idx="0">
                  <c:v>GEB</c:v>
                </c:pt>
                <c:pt idx="2">
                  <c:v>TGI</c:v>
                </c:pt>
                <c:pt idx="4">
                  <c:v>Cálidda</c:v>
                </c:pt>
                <c:pt idx="6">
                  <c:v>Contugas</c:v>
                </c:pt>
                <c:pt idx="8">
                  <c:v>Electrodunas</c:v>
                </c:pt>
                <c:pt idx="10">
                  <c:v>Trecsa</c:v>
                </c:pt>
              </c:strCache>
            </c:strRef>
          </c:cat>
          <c:val>
            <c:numRef>
              <c:extLst>
                <c:ext xmlns:c15="http://schemas.microsoft.com/office/drawing/2012/chart" uri="{02D57815-91ED-43cb-92C2-25804820EDAC}">
                  <c15:fullRef>
                    <c15:sqref>Social!$D$9:$Q$9</c15:sqref>
                  </c15:fullRef>
                </c:ext>
              </c:extLst>
              <c:f>Social!$D$9:$O$9</c:f>
              <c:numCache>
                <c:formatCode>"$"\ #,##0</c:formatCode>
                <c:ptCount val="12"/>
                <c:pt idx="0">
                  <c:v>1461700000</c:v>
                </c:pt>
                <c:pt idx="2">
                  <c:v>0</c:v>
                </c:pt>
                <c:pt idx="4">
                  <c:v>443857366.75999999</c:v>
                </c:pt>
                <c:pt idx="6">
                  <c:v>0</c:v>
                </c:pt>
                <c:pt idx="8">
                  <c:v>0</c:v>
                </c:pt>
                <c:pt idx="10">
                  <c:v>0</c:v>
                </c:pt>
              </c:numCache>
            </c:numRef>
          </c:val>
          <c:extLst>
            <c:ext xmlns:c16="http://schemas.microsoft.com/office/drawing/2014/chart" uri="{C3380CC4-5D6E-409C-BE32-E72D297353CC}">
              <c16:uniqueId val="{00000001-6766-4787-8007-3697AE15F70D}"/>
            </c:ext>
          </c:extLst>
        </c:ser>
        <c:ser>
          <c:idx val="2"/>
          <c:order val="2"/>
          <c:tx>
            <c:strRef>
              <c:f>Social!$B$10</c:f>
              <c:strCache>
                <c:ptCount val="1"/>
                <c:pt idx="0">
                  <c:v>Investments in the communities</c:v>
                </c:pt>
              </c:strCache>
            </c:strRef>
          </c:tx>
          <c:spPr>
            <a:solidFill>
              <a:schemeClr val="accent5">
                <a:tint val="65000"/>
              </a:schemeClr>
            </a:solidFill>
            <a:ln>
              <a:noFill/>
            </a:ln>
            <a:effectLst/>
          </c:spPr>
          <c:invertIfNegative val="0"/>
          <c:cat>
            <c:strRef>
              <c:extLst>
                <c:ext xmlns:c15="http://schemas.microsoft.com/office/drawing/2012/chart" uri="{02D57815-91ED-43cb-92C2-25804820EDAC}">
                  <c15:fullRef>
                    <c15:sqref>Social!$D$2:$Q$3</c15:sqref>
                  </c15:fullRef>
                </c:ext>
              </c:extLst>
              <c:f>Social!$D$2:$Q$3</c:f>
              <c:strCache>
                <c:ptCount val="12"/>
                <c:pt idx="0">
                  <c:v>GEB</c:v>
                </c:pt>
                <c:pt idx="2">
                  <c:v>TGI</c:v>
                </c:pt>
                <c:pt idx="4">
                  <c:v>Cálidda</c:v>
                </c:pt>
                <c:pt idx="6">
                  <c:v>Contugas</c:v>
                </c:pt>
                <c:pt idx="8">
                  <c:v>Electrodunas</c:v>
                </c:pt>
                <c:pt idx="10">
                  <c:v>Trecsa</c:v>
                </c:pt>
              </c:strCache>
            </c:strRef>
          </c:cat>
          <c:val>
            <c:numRef>
              <c:extLst>
                <c:ext xmlns:c15="http://schemas.microsoft.com/office/drawing/2012/chart" uri="{02D57815-91ED-43cb-92C2-25804820EDAC}">
                  <c15:fullRef>
                    <c15:sqref>Social!$D$10:$Q$10</c15:sqref>
                  </c15:fullRef>
                </c:ext>
              </c:extLst>
              <c:f>Social!$D$10:$O$10</c:f>
              <c:numCache>
                <c:formatCode>"$"\ #,##0</c:formatCode>
                <c:ptCount val="12"/>
                <c:pt idx="0">
                  <c:v>27610611433</c:v>
                </c:pt>
                <c:pt idx="2">
                  <c:v>1917354379</c:v>
                </c:pt>
                <c:pt idx="4">
                  <c:v>344517101.70999998</c:v>
                </c:pt>
                <c:pt idx="6">
                  <c:v>165877632.68000001</c:v>
                </c:pt>
                <c:pt idx="8">
                  <c:v>228540094</c:v>
                </c:pt>
                <c:pt idx="10">
                  <c:v>2252249015.6599998</c:v>
                </c:pt>
              </c:numCache>
            </c:numRef>
          </c:val>
          <c:extLst>
            <c:ext xmlns:c16="http://schemas.microsoft.com/office/drawing/2014/chart" uri="{C3380CC4-5D6E-409C-BE32-E72D297353CC}">
              <c16:uniqueId val="{00000002-6766-4787-8007-3697AE15F70D}"/>
            </c:ext>
          </c:extLst>
        </c:ser>
        <c:dLbls>
          <c:showLegendKey val="0"/>
          <c:showVal val="0"/>
          <c:showCatName val="0"/>
          <c:showSerName val="0"/>
          <c:showPercent val="0"/>
          <c:showBubbleSize val="0"/>
        </c:dLbls>
        <c:gapWidth val="219"/>
        <c:overlap val="-27"/>
        <c:axId val="1183919024"/>
        <c:axId val="1183920688"/>
      </c:barChart>
      <c:catAx>
        <c:axId val="1183919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1183920688"/>
        <c:crosses val="autoZero"/>
        <c:auto val="1"/>
        <c:lblAlgn val="ctr"/>
        <c:lblOffset val="100"/>
        <c:noMultiLvlLbl val="0"/>
      </c:catAx>
      <c:valAx>
        <c:axId val="11839206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 #,##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1183919024"/>
        <c:crosses val="autoZero"/>
        <c:crossBetween val="between"/>
      </c:valAx>
      <c:spPr>
        <a:noFill/>
        <a:ln>
          <a:noFill/>
        </a:ln>
        <a:effectLst/>
      </c:spPr>
    </c:plotArea>
    <c:legend>
      <c:legendPos val="b"/>
      <c:layout>
        <c:manualLayout>
          <c:xMode val="edge"/>
          <c:yMode val="edge"/>
          <c:x val="7.6621436550751668E-2"/>
          <c:y val="0.86395534895487447"/>
          <c:w val="0.84675712689849669"/>
          <c:h val="6.7771558675647478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latin typeface="Arial" panose="020B0604020202020204" pitchFamily="34" charset="0"/>
                <a:cs typeface="Arial" panose="020B0604020202020204" pitchFamily="34" charset="0"/>
              </a:rPr>
              <a:t>People</a:t>
            </a:r>
            <a:r>
              <a:rPr lang="en-US" sz="1100" b="1" baseline="0">
                <a:latin typeface="Arial" panose="020B0604020202020204" pitchFamily="34" charset="0"/>
                <a:cs typeface="Arial" panose="020B0604020202020204" pitchFamily="34" charset="0"/>
              </a:rPr>
              <a:t> Benefited from Social Investment in 2021</a:t>
            </a:r>
          </a:p>
          <a:p>
            <a:pPr>
              <a:defRPr sz="1100" b="1"/>
            </a:pPr>
            <a:r>
              <a:rPr lang="en-US" sz="1000" b="0" baseline="0">
                <a:solidFill>
                  <a:schemeClr val="bg1">
                    <a:lumMod val="65000"/>
                  </a:schemeClr>
                </a:solidFill>
                <a:latin typeface="Arial" panose="020B0604020202020204" pitchFamily="34" charset="0"/>
                <a:cs typeface="Arial" panose="020B0604020202020204" pitchFamily="34" charset="0"/>
              </a:rPr>
              <a:t>Beneficiarios de la inversión social</a:t>
            </a:r>
          </a:p>
        </c:rich>
      </c:tx>
      <c:layout>
        <c:manualLayout>
          <c:xMode val="edge"/>
          <c:yMode val="edge"/>
          <c:x val="0.17926656167979002"/>
          <c:y val="4.790419161676647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Social!$B$4</c:f>
              <c:strCache>
                <c:ptCount val="1"/>
                <c:pt idx="0">
                  <c:v>Number of beneficiaries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267-4DF6-97C7-434C951681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5-3267-4DF6-97C7-434C951681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9-3267-4DF6-97C7-434C951681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D-3267-4DF6-97C7-434C951681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1-3267-4DF6-97C7-434C951681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5-3267-4DF6-97C7-434C951681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85000"/>
                        <a:lumOff val="15000"/>
                      </a:schemeClr>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Social!$D$3:$Q$3</c15:sqref>
                  </c15:fullRef>
                </c:ext>
              </c:extLst>
              <c:f>(Social!$D$3,Social!$F$3,Social!$H$3,Social!$J$3,Social!$L$3,Social!$N$3)</c:f>
              <c:strCache>
                <c:ptCount val="6"/>
                <c:pt idx="0">
                  <c:v>GEB</c:v>
                </c:pt>
                <c:pt idx="1">
                  <c:v>TGI</c:v>
                </c:pt>
                <c:pt idx="2">
                  <c:v>Cálidda</c:v>
                </c:pt>
                <c:pt idx="3">
                  <c:v>Contugas</c:v>
                </c:pt>
                <c:pt idx="4">
                  <c:v>Electrodunas</c:v>
                </c:pt>
                <c:pt idx="5">
                  <c:v>Trecsa</c:v>
                </c:pt>
              </c:strCache>
            </c:strRef>
          </c:cat>
          <c:val>
            <c:numRef>
              <c:extLst>
                <c:ext xmlns:c15="http://schemas.microsoft.com/office/drawing/2012/chart" uri="{02D57815-91ED-43cb-92C2-25804820EDAC}">
                  <c15:fullRef>
                    <c15:sqref>Social!$D$4:$Q$4</c15:sqref>
                  </c15:fullRef>
                </c:ext>
              </c:extLst>
              <c:f>(Social!$D$4,Social!$F$4,Social!$H$4,Social!$J$4,Social!$L$4,Social!$N$4)</c:f>
              <c:numCache>
                <c:formatCode>#,##0</c:formatCode>
                <c:ptCount val="6"/>
                <c:pt idx="0">
                  <c:v>84152</c:v>
                </c:pt>
                <c:pt idx="1">
                  <c:v>11537</c:v>
                </c:pt>
                <c:pt idx="2">
                  <c:v>96589</c:v>
                </c:pt>
                <c:pt idx="3">
                  <c:v>20203</c:v>
                </c:pt>
                <c:pt idx="4">
                  <c:v>1250</c:v>
                </c:pt>
                <c:pt idx="5">
                  <c:v>69360</c:v>
                </c:pt>
              </c:numCache>
            </c:numRef>
          </c:val>
          <c:extLst>
            <c:ext xmlns:c15="http://schemas.microsoft.com/office/drawing/2012/chart" uri="{02D57815-91ED-43cb-92C2-25804820EDAC}">
              <c15:categoryFilterExceptions>
                <c15:categoryFilterException>
                  <c15:sqref>Social!$K$4</c15:sqref>
                  <c15:spPr xmlns:c15="http://schemas.microsoft.com/office/drawing/2012/chart">
                    <a:solidFill>
                      <a:schemeClr val="accent2">
                        <a:lumMod val="60000"/>
                      </a:schemeClr>
                    </a:solidFill>
                    <a:ln w="19050">
                      <a:solidFill>
                        <a:schemeClr val="lt1"/>
                      </a:solidFill>
                    </a:ln>
                    <a:effectLst/>
                  </c15:spPr>
                  <c15:bubble3D val="0"/>
                </c15:categoryFilterException>
                <c15:categoryFilterException>
                  <c15:sqref>Social!$M$4</c15:sqref>
                  <c15:spPr xmlns:c15="http://schemas.microsoft.com/office/drawing/2012/chart">
                    <a:solidFill>
                      <a:schemeClr val="accent4">
                        <a:lumMod val="60000"/>
                      </a:schemeClr>
                    </a:solidFill>
                    <a:ln w="19050">
                      <a:solidFill>
                        <a:schemeClr val="lt1"/>
                      </a:solidFill>
                    </a:ln>
                    <a:effectLst/>
                  </c15:spPr>
                  <c15:bubble3D val="0"/>
                </c15:categoryFilterException>
                <c15:categoryFilterException>
                  <c15:sqref>Social!$O$4</c15:sqref>
                  <c15:spPr xmlns:c15="http://schemas.microsoft.com/office/drawing/2012/chart">
                    <a:solidFill>
                      <a:schemeClr val="accent6">
                        <a:lumMod val="60000"/>
                      </a:schemeClr>
                    </a:solidFill>
                    <a:ln w="19050">
                      <a:solidFill>
                        <a:schemeClr val="lt1"/>
                      </a:solidFill>
                    </a:ln>
                    <a:effectLst/>
                  </c15:spPr>
                  <c15:bubble3D val="0"/>
                </c15:categoryFilterException>
                <c15:categoryFilterException>
                  <c15:sqref>Social!$P$4</c15:sqref>
                  <c15:spPr xmlns:c15="http://schemas.microsoft.com/office/drawing/2012/chart">
                    <a:solidFill>
                      <a:schemeClr val="accent1">
                        <a:lumMod val="80000"/>
                        <a:lumOff val="20000"/>
                      </a:schemeClr>
                    </a:solidFill>
                    <a:ln w="19050">
                      <a:solidFill>
                        <a:schemeClr val="lt1"/>
                      </a:solidFill>
                    </a:ln>
                    <a:effectLst/>
                  </c15:spPr>
                  <c15:bubble3D val="0"/>
                </c15:categoryFilterException>
                <c15:categoryFilterException>
                  <c15:sqref>Social!$Q$4</c15:sqref>
                  <c15:spPr xmlns:c15="http://schemas.microsoft.com/office/drawing/2012/chart">
                    <a:solidFill>
                      <a:schemeClr val="accent2">
                        <a:lumMod val="80000"/>
                        <a:lumOff val="20000"/>
                      </a:schemeClr>
                    </a:solidFill>
                    <a:ln w="19050">
                      <a:solidFill>
                        <a:schemeClr val="lt1"/>
                      </a:solidFill>
                    </a:ln>
                    <a:effectLst/>
                  </c15:spPr>
                  <c15:bubble3D val="0"/>
                </c15:categoryFilterException>
              </c15:categoryFilterExceptions>
            </c:ext>
            <c:ext xmlns:c16="http://schemas.microsoft.com/office/drawing/2014/chart" uri="{C3380CC4-5D6E-409C-BE32-E72D297353CC}">
              <c16:uniqueId val="{0000001C-3267-4DF6-97C7-434C9516812D}"/>
            </c:ext>
          </c:extLst>
        </c:ser>
        <c:dLbls>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71075569553805784"/>
          <c:y val="0.34510820877929188"/>
          <c:w val="0.26257763779527565"/>
          <c:h val="0.53593097270026879"/>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100" b="1">
                <a:latin typeface="Arial" panose="020B0604020202020204" pitchFamily="34" charset="0"/>
                <a:cs typeface="Arial" panose="020B0604020202020204" pitchFamily="34" charset="0"/>
              </a:rPr>
              <a:t>Salary Ratio</a:t>
            </a:r>
          </a:p>
          <a:p>
            <a:pPr>
              <a:defRPr sz="1200" b="1"/>
            </a:pPr>
            <a:r>
              <a:rPr lang="es-CO" sz="1000" b="0">
                <a:solidFill>
                  <a:schemeClr val="bg1">
                    <a:lumMod val="65000"/>
                  </a:schemeClr>
                </a:solidFill>
                <a:latin typeface="Arial" panose="020B0604020202020204" pitchFamily="34" charset="0"/>
                <a:cs typeface="Arial" panose="020B0604020202020204" pitchFamily="34" charset="0"/>
              </a:rPr>
              <a:t>Ratio Salarial</a:t>
            </a:r>
          </a:p>
        </c:rich>
      </c:tx>
      <c:layout>
        <c:manualLayout>
          <c:xMode val="edge"/>
          <c:yMode val="edge"/>
          <c:x val="0.39766657616073853"/>
          <c:y val="4.584527220630372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6.0262467191601048E-2"/>
          <c:y val="0.1799044890162369"/>
          <c:w val="0.91445017648655991"/>
          <c:h val="0.55256307861230813"/>
        </c:manualLayout>
      </c:layout>
      <c:barChart>
        <c:barDir val="col"/>
        <c:grouping val="clustered"/>
        <c:varyColors val="0"/>
        <c:ser>
          <c:idx val="0"/>
          <c:order val="0"/>
          <c:tx>
            <c:strRef>
              <c:f>Social!$B$118</c:f>
              <c:strCache>
                <c:ptCount val="1"/>
                <c:pt idx="0">
                  <c:v>Senior Management</c:v>
                </c:pt>
              </c:strCache>
            </c:strRef>
          </c:tx>
          <c:spPr>
            <a:solidFill>
              <a:schemeClr val="accent1"/>
            </a:solidFill>
            <a:ln>
              <a:noFill/>
            </a:ln>
            <a:effectLst/>
          </c:spPr>
          <c:invertIfNegative val="0"/>
          <c:cat>
            <c:multiLvlStrRef>
              <c:extLst>
                <c:ext xmlns:c15="http://schemas.microsoft.com/office/drawing/2012/chart" uri="{02D57815-91ED-43cb-92C2-25804820EDAC}">
                  <c15:fullRef>
                    <c15:sqref>Social!$D$115:$AA$117</c15:sqref>
                  </c15:fullRef>
                </c:ext>
              </c:extLst>
              <c:f>Social!$D$115:$AA$117</c:f>
              <c:multiLvlStrCache>
                <c:ptCount val="22"/>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2020</c:v>
                  </c:pt>
                  <c:pt idx="21">
                    <c:v>2021</c:v>
                  </c:pt>
                </c:lvl>
                <c:lvl>
                  <c:pt idx="0">
                    <c:v>GEB</c:v>
                  </c:pt>
                  <c:pt idx="4">
                    <c:v>TGI</c:v>
                  </c:pt>
                  <c:pt idx="8">
                    <c:v>Cálidda</c:v>
                  </c:pt>
                  <c:pt idx="12">
                    <c:v>Contugas</c:v>
                  </c:pt>
                  <c:pt idx="16">
                    <c:v>Electrodunas</c:v>
                  </c:pt>
                </c:lvl>
              </c:multiLvlStrCache>
            </c:multiLvlStrRef>
          </c:cat>
          <c:val>
            <c:numRef>
              <c:extLst>
                <c:ext xmlns:c15="http://schemas.microsoft.com/office/drawing/2012/chart" uri="{02D57815-91ED-43cb-92C2-25804820EDAC}">
                  <c15:fullRef>
                    <c15:sqref>Social!$D$118:$AA$118</c15:sqref>
                  </c15:fullRef>
                </c:ext>
              </c:extLst>
              <c:f>(Social!$D$118:$W$118,Social!$Z$118:$AA$118)</c:f>
              <c:numCache>
                <c:formatCode>General</c:formatCode>
                <c:ptCount val="22"/>
                <c:pt idx="0">
                  <c:v>0.95</c:v>
                </c:pt>
                <c:pt idx="1">
                  <c:v>0.86</c:v>
                </c:pt>
                <c:pt idx="2">
                  <c:v>0.71</c:v>
                </c:pt>
                <c:pt idx="3">
                  <c:v>0.71</c:v>
                </c:pt>
                <c:pt idx="4">
                  <c:v>0.98</c:v>
                </c:pt>
                <c:pt idx="5">
                  <c:v>1.06</c:v>
                </c:pt>
                <c:pt idx="6">
                  <c:v>1.25</c:v>
                </c:pt>
                <c:pt idx="7">
                  <c:v>1.29</c:v>
                </c:pt>
                <c:pt idx="8">
                  <c:v>0.81</c:v>
                </c:pt>
                <c:pt idx="9">
                  <c:v>0.74</c:v>
                </c:pt>
                <c:pt idx="10">
                  <c:v>0.76</c:v>
                </c:pt>
                <c:pt idx="11">
                  <c:v>0.8</c:v>
                </c:pt>
                <c:pt idx="12">
                  <c:v>0.85</c:v>
                </c:pt>
                <c:pt idx="13">
                  <c:v>0</c:v>
                </c:pt>
                <c:pt idx="14">
                  <c:v>0.57999999999999996</c:v>
                </c:pt>
                <c:pt idx="15">
                  <c:v>1.93</c:v>
                </c:pt>
                <c:pt idx="16">
                  <c:v>0</c:v>
                </c:pt>
                <c:pt idx="17">
                  <c:v>0</c:v>
                </c:pt>
                <c:pt idx="18">
                  <c:v>0</c:v>
                </c:pt>
                <c:pt idx="19">
                  <c:v>0</c:v>
                </c:pt>
                <c:pt idx="20">
                  <c:v>1.25</c:v>
                </c:pt>
                <c:pt idx="21">
                  <c:v>1.08</c:v>
                </c:pt>
              </c:numCache>
            </c:numRef>
          </c:val>
          <c:extLst>
            <c:ext xmlns:c16="http://schemas.microsoft.com/office/drawing/2014/chart" uri="{C3380CC4-5D6E-409C-BE32-E72D297353CC}">
              <c16:uniqueId val="{00000000-6569-4676-8EB0-45932361C8AC}"/>
            </c:ext>
          </c:extLst>
        </c:ser>
        <c:ser>
          <c:idx val="1"/>
          <c:order val="1"/>
          <c:tx>
            <c:strRef>
              <c:f>Social!$B$119</c:f>
              <c:strCache>
                <c:ptCount val="1"/>
                <c:pt idx="0">
                  <c:v>Middle Management</c:v>
                </c:pt>
              </c:strCache>
            </c:strRef>
          </c:tx>
          <c:spPr>
            <a:solidFill>
              <a:schemeClr val="accent2"/>
            </a:solidFill>
            <a:ln>
              <a:noFill/>
            </a:ln>
            <a:effectLst/>
          </c:spPr>
          <c:invertIfNegative val="0"/>
          <c:cat>
            <c:multiLvlStrRef>
              <c:extLst>
                <c:ext xmlns:c15="http://schemas.microsoft.com/office/drawing/2012/chart" uri="{02D57815-91ED-43cb-92C2-25804820EDAC}">
                  <c15:fullRef>
                    <c15:sqref>Social!$D$115:$AA$117</c15:sqref>
                  </c15:fullRef>
                </c:ext>
              </c:extLst>
              <c:f>Social!$D$115:$AA$117</c:f>
              <c:multiLvlStrCache>
                <c:ptCount val="22"/>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2020</c:v>
                  </c:pt>
                  <c:pt idx="21">
                    <c:v>2021</c:v>
                  </c:pt>
                </c:lvl>
                <c:lvl>
                  <c:pt idx="0">
                    <c:v>GEB</c:v>
                  </c:pt>
                  <c:pt idx="4">
                    <c:v>TGI</c:v>
                  </c:pt>
                  <c:pt idx="8">
                    <c:v>Cálidda</c:v>
                  </c:pt>
                  <c:pt idx="12">
                    <c:v>Contugas</c:v>
                  </c:pt>
                  <c:pt idx="16">
                    <c:v>Electrodunas</c:v>
                  </c:pt>
                </c:lvl>
              </c:multiLvlStrCache>
            </c:multiLvlStrRef>
          </c:cat>
          <c:val>
            <c:numRef>
              <c:extLst>
                <c:ext xmlns:c15="http://schemas.microsoft.com/office/drawing/2012/chart" uri="{02D57815-91ED-43cb-92C2-25804820EDAC}">
                  <c15:fullRef>
                    <c15:sqref>Social!$D$119:$AA$119</c15:sqref>
                  </c15:fullRef>
                </c:ext>
              </c:extLst>
              <c:f>(Social!$D$119:$W$119,Social!$Z$119:$AA$119)</c:f>
              <c:numCache>
                <c:formatCode>General</c:formatCode>
                <c:ptCount val="22"/>
                <c:pt idx="0">
                  <c:v>0.95</c:v>
                </c:pt>
                <c:pt idx="1">
                  <c:v>0.93</c:v>
                </c:pt>
                <c:pt idx="2">
                  <c:v>0.97</c:v>
                </c:pt>
                <c:pt idx="3">
                  <c:v>0.93</c:v>
                </c:pt>
                <c:pt idx="4">
                  <c:v>1.02</c:v>
                </c:pt>
                <c:pt idx="5">
                  <c:v>1</c:v>
                </c:pt>
                <c:pt idx="6">
                  <c:v>0.99</c:v>
                </c:pt>
                <c:pt idx="7">
                  <c:v>1</c:v>
                </c:pt>
                <c:pt idx="8">
                  <c:v>0.92</c:v>
                </c:pt>
                <c:pt idx="9">
                  <c:v>0.91</c:v>
                </c:pt>
                <c:pt idx="10">
                  <c:v>0.9</c:v>
                </c:pt>
                <c:pt idx="11">
                  <c:v>0.9</c:v>
                </c:pt>
                <c:pt idx="12">
                  <c:v>0.93</c:v>
                </c:pt>
                <c:pt idx="13">
                  <c:v>0.63</c:v>
                </c:pt>
                <c:pt idx="14">
                  <c:v>0.77</c:v>
                </c:pt>
                <c:pt idx="15">
                  <c:v>1.1100000000000001</c:v>
                </c:pt>
                <c:pt idx="16">
                  <c:v>0.92</c:v>
                </c:pt>
                <c:pt idx="17">
                  <c:v>0.9</c:v>
                </c:pt>
                <c:pt idx="18">
                  <c:v>0.95</c:v>
                </c:pt>
                <c:pt idx="19">
                  <c:v>0.95</c:v>
                </c:pt>
                <c:pt idx="20">
                  <c:v>0.87</c:v>
                </c:pt>
                <c:pt idx="21">
                  <c:v>0.85</c:v>
                </c:pt>
              </c:numCache>
            </c:numRef>
          </c:val>
          <c:extLst>
            <c:ext xmlns:c16="http://schemas.microsoft.com/office/drawing/2014/chart" uri="{C3380CC4-5D6E-409C-BE32-E72D297353CC}">
              <c16:uniqueId val="{00000001-6569-4676-8EB0-45932361C8AC}"/>
            </c:ext>
          </c:extLst>
        </c:ser>
        <c:ser>
          <c:idx val="2"/>
          <c:order val="2"/>
          <c:tx>
            <c:strRef>
              <c:f>Social!$B$120</c:f>
              <c:strCache>
                <c:ptCount val="1"/>
                <c:pt idx="0">
                  <c:v>Advisors</c:v>
                </c:pt>
              </c:strCache>
            </c:strRef>
          </c:tx>
          <c:spPr>
            <a:solidFill>
              <a:schemeClr val="accent3"/>
            </a:solidFill>
            <a:ln>
              <a:noFill/>
            </a:ln>
            <a:effectLst/>
          </c:spPr>
          <c:invertIfNegative val="0"/>
          <c:cat>
            <c:multiLvlStrRef>
              <c:extLst>
                <c:ext xmlns:c15="http://schemas.microsoft.com/office/drawing/2012/chart" uri="{02D57815-91ED-43cb-92C2-25804820EDAC}">
                  <c15:fullRef>
                    <c15:sqref>Social!$D$115:$AA$117</c15:sqref>
                  </c15:fullRef>
                </c:ext>
              </c:extLst>
              <c:f>Social!$D$115:$AA$117</c:f>
              <c:multiLvlStrCache>
                <c:ptCount val="22"/>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2020</c:v>
                  </c:pt>
                  <c:pt idx="21">
                    <c:v>2021</c:v>
                  </c:pt>
                </c:lvl>
                <c:lvl>
                  <c:pt idx="0">
                    <c:v>GEB</c:v>
                  </c:pt>
                  <c:pt idx="4">
                    <c:v>TGI</c:v>
                  </c:pt>
                  <c:pt idx="8">
                    <c:v>Cálidda</c:v>
                  </c:pt>
                  <c:pt idx="12">
                    <c:v>Contugas</c:v>
                  </c:pt>
                  <c:pt idx="16">
                    <c:v>Electrodunas</c:v>
                  </c:pt>
                </c:lvl>
              </c:multiLvlStrCache>
            </c:multiLvlStrRef>
          </c:cat>
          <c:val>
            <c:numRef>
              <c:extLst>
                <c:ext xmlns:c15="http://schemas.microsoft.com/office/drawing/2012/chart" uri="{02D57815-91ED-43cb-92C2-25804820EDAC}">
                  <c15:fullRef>
                    <c15:sqref>Social!$D$120:$AA$120</c15:sqref>
                  </c15:fullRef>
                </c:ext>
              </c:extLst>
              <c:f>(Social!$D$120:$W$120,Social!$Z$120:$AA$120)</c:f>
              <c:numCache>
                <c:formatCode>General</c:formatCode>
                <c:ptCount val="22"/>
                <c:pt idx="0">
                  <c:v>1.02</c:v>
                </c:pt>
                <c:pt idx="1">
                  <c:v>1.02</c:v>
                </c:pt>
                <c:pt idx="2">
                  <c:v>1.02</c:v>
                </c:pt>
                <c:pt idx="3">
                  <c:v>1.02</c:v>
                </c:pt>
                <c:pt idx="4">
                  <c:v>1</c:v>
                </c:pt>
                <c:pt idx="5">
                  <c:v>1</c:v>
                </c:pt>
                <c:pt idx="6">
                  <c:v>1</c:v>
                </c:pt>
                <c:pt idx="7">
                  <c:v>1</c:v>
                </c:pt>
                <c:pt idx="8">
                  <c:v>1.01</c:v>
                </c:pt>
                <c:pt idx="9">
                  <c:v>0.99</c:v>
                </c:pt>
                <c:pt idx="10">
                  <c:v>1.0900000000000001</c:v>
                </c:pt>
                <c:pt idx="11">
                  <c:v>1.1000000000000001</c:v>
                </c:pt>
                <c:pt idx="12">
                  <c:v>0.9</c:v>
                </c:pt>
                <c:pt idx="13">
                  <c:v>0.85</c:v>
                </c:pt>
                <c:pt idx="14">
                  <c:v>0.84</c:v>
                </c:pt>
                <c:pt idx="15">
                  <c:v>0.83</c:v>
                </c:pt>
                <c:pt idx="16">
                  <c:v>1.55</c:v>
                </c:pt>
                <c:pt idx="17">
                  <c:v>1.83</c:v>
                </c:pt>
                <c:pt idx="18">
                  <c:v>1.79</c:v>
                </c:pt>
                <c:pt idx="19">
                  <c:v>1.88</c:v>
                </c:pt>
                <c:pt idx="20">
                  <c:v>0</c:v>
                </c:pt>
                <c:pt idx="21">
                  <c:v>0</c:v>
                </c:pt>
              </c:numCache>
            </c:numRef>
          </c:val>
          <c:extLst>
            <c:ext xmlns:c16="http://schemas.microsoft.com/office/drawing/2014/chart" uri="{C3380CC4-5D6E-409C-BE32-E72D297353CC}">
              <c16:uniqueId val="{00000002-6569-4676-8EB0-45932361C8AC}"/>
            </c:ext>
          </c:extLst>
        </c:ser>
        <c:ser>
          <c:idx val="3"/>
          <c:order val="3"/>
          <c:tx>
            <c:strRef>
              <c:f>Social!$B$121</c:f>
              <c:strCache>
                <c:ptCount val="1"/>
                <c:pt idx="0">
                  <c:v>Professionals</c:v>
                </c:pt>
              </c:strCache>
            </c:strRef>
          </c:tx>
          <c:spPr>
            <a:solidFill>
              <a:schemeClr val="accent4"/>
            </a:solidFill>
            <a:ln>
              <a:noFill/>
            </a:ln>
            <a:effectLst/>
          </c:spPr>
          <c:invertIfNegative val="0"/>
          <c:cat>
            <c:multiLvlStrRef>
              <c:extLst>
                <c:ext xmlns:c15="http://schemas.microsoft.com/office/drawing/2012/chart" uri="{02D57815-91ED-43cb-92C2-25804820EDAC}">
                  <c15:fullRef>
                    <c15:sqref>Social!$D$115:$AA$117</c15:sqref>
                  </c15:fullRef>
                </c:ext>
              </c:extLst>
              <c:f>Social!$D$115:$AA$117</c:f>
              <c:multiLvlStrCache>
                <c:ptCount val="22"/>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2020</c:v>
                  </c:pt>
                  <c:pt idx="21">
                    <c:v>2021</c:v>
                  </c:pt>
                </c:lvl>
                <c:lvl>
                  <c:pt idx="0">
                    <c:v>GEB</c:v>
                  </c:pt>
                  <c:pt idx="4">
                    <c:v>TGI</c:v>
                  </c:pt>
                  <c:pt idx="8">
                    <c:v>Cálidda</c:v>
                  </c:pt>
                  <c:pt idx="12">
                    <c:v>Contugas</c:v>
                  </c:pt>
                  <c:pt idx="16">
                    <c:v>Electrodunas</c:v>
                  </c:pt>
                </c:lvl>
              </c:multiLvlStrCache>
            </c:multiLvlStrRef>
          </c:cat>
          <c:val>
            <c:numRef>
              <c:extLst>
                <c:ext xmlns:c15="http://schemas.microsoft.com/office/drawing/2012/chart" uri="{02D57815-91ED-43cb-92C2-25804820EDAC}">
                  <c15:fullRef>
                    <c15:sqref>Social!$D$121:$AA$121</c15:sqref>
                  </c15:fullRef>
                </c:ext>
              </c:extLst>
              <c:f>(Social!$D$121:$W$121,Social!$Z$121:$AA$121)</c:f>
              <c:numCache>
                <c:formatCode>General</c:formatCode>
                <c:ptCount val="22"/>
                <c:pt idx="0">
                  <c:v>0.99</c:v>
                </c:pt>
                <c:pt idx="1">
                  <c:v>0.96</c:v>
                </c:pt>
                <c:pt idx="2">
                  <c:v>0.95</c:v>
                </c:pt>
                <c:pt idx="3">
                  <c:v>1.01</c:v>
                </c:pt>
                <c:pt idx="4">
                  <c:v>0.9</c:v>
                </c:pt>
                <c:pt idx="5">
                  <c:v>0.9</c:v>
                </c:pt>
                <c:pt idx="6">
                  <c:v>0.92</c:v>
                </c:pt>
                <c:pt idx="7">
                  <c:v>0.95</c:v>
                </c:pt>
                <c:pt idx="8">
                  <c:v>0.71</c:v>
                </c:pt>
                <c:pt idx="9">
                  <c:v>0.91</c:v>
                </c:pt>
                <c:pt idx="10">
                  <c:v>0.89</c:v>
                </c:pt>
                <c:pt idx="11">
                  <c:v>1</c:v>
                </c:pt>
                <c:pt idx="12">
                  <c:v>0.92</c:v>
                </c:pt>
                <c:pt idx="13">
                  <c:v>0.8</c:v>
                </c:pt>
                <c:pt idx="14">
                  <c:v>3.35</c:v>
                </c:pt>
                <c:pt idx="15">
                  <c:v>0.96</c:v>
                </c:pt>
                <c:pt idx="16">
                  <c:v>1.34</c:v>
                </c:pt>
                <c:pt idx="17">
                  <c:v>1.24</c:v>
                </c:pt>
                <c:pt idx="18">
                  <c:v>1.0900000000000001</c:v>
                </c:pt>
                <c:pt idx="19">
                  <c:v>1.03</c:v>
                </c:pt>
                <c:pt idx="20">
                  <c:v>1.05</c:v>
                </c:pt>
                <c:pt idx="21">
                  <c:v>1.03</c:v>
                </c:pt>
              </c:numCache>
            </c:numRef>
          </c:val>
          <c:extLst>
            <c:ext xmlns:c16="http://schemas.microsoft.com/office/drawing/2014/chart" uri="{C3380CC4-5D6E-409C-BE32-E72D297353CC}">
              <c16:uniqueId val="{00000003-6569-4676-8EB0-45932361C8AC}"/>
            </c:ext>
          </c:extLst>
        </c:ser>
        <c:ser>
          <c:idx val="4"/>
          <c:order val="4"/>
          <c:tx>
            <c:strRef>
              <c:f>Social!$B$122</c:f>
              <c:strCache>
                <c:ptCount val="1"/>
                <c:pt idx="0">
                  <c:v>Support/assistants</c:v>
                </c:pt>
              </c:strCache>
            </c:strRef>
          </c:tx>
          <c:spPr>
            <a:solidFill>
              <a:schemeClr val="accent5"/>
            </a:solidFill>
            <a:ln>
              <a:noFill/>
            </a:ln>
            <a:effectLst/>
          </c:spPr>
          <c:invertIfNegative val="0"/>
          <c:cat>
            <c:multiLvlStrRef>
              <c:extLst>
                <c:ext xmlns:c15="http://schemas.microsoft.com/office/drawing/2012/chart" uri="{02D57815-91ED-43cb-92C2-25804820EDAC}">
                  <c15:fullRef>
                    <c15:sqref>Social!$D$115:$AA$117</c15:sqref>
                  </c15:fullRef>
                </c:ext>
              </c:extLst>
              <c:f>Social!$D$115:$AA$117</c:f>
              <c:multiLvlStrCache>
                <c:ptCount val="22"/>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2020</c:v>
                  </c:pt>
                  <c:pt idx="21">
                    <c:v>2021</c:v>
                  </c:pt>
                </c:lvl>
                <c:lvl>
                  <c:pt idx="0">
                    <c:v>GEB</c:v>
                  </c:pt>
                  <c:pt idx="4">
                    <c:v>TGI</c:v>
                  </c:pt>
                  <c:pt idx="8">
                    <c:v>Cálidda</c:v>
                  </c:pt>
                  <c:pt idx="12">
                    <c:v>Contugas</c:v>
                  </c:pt>
                  <c:pt idx="16">
                    <c:v>Electrodunas</c:v>
                  </c:pt>
                </c:lvl>
              </c:multiLvlStrCache>
            </c:multiLvlStrRef>
          </c:cat>
          <c:val>
            <c:numRef>
              <c:extLst>
                <c:ext xmlns:c15="http://schemas.microsoft.com/office/drawing/2012/chart" uri="{02D57815-91ED-43cb-92C2-25804820EDAC}">
                  <c15:fullRef>
                    <c15:sqref>Social!$D$122:$AA$122</c15:sqref>
                  </c15:fullRef>
                </c:ext>
              </c:extLst>
              <c:f>(Social!$D$122:$W$122,Social!$Z$122:$AA$122)</c:f>
              <c:numCache>
                <c:formatCode>General</c:formatCode>
                <c:ptCount val="22"/>
                <c:pt idx="0">
                  <c:v>0.88</c:v>
                </c:pt>
                <c:pt idx="1">
                  <c:v>0.87</c:v>
                </c:pt>
                <c:pt idx="2">
                  <c:v>0.88</c:v>
                </c:pt>
                <c:pt idx="3">
                  <c:v>0.79</c:v>
                </c:pt>
                <c:pt idx="4">
                  <c:v>0.83</c:v>
                </c:pt>
                <c:pt idx="5">
                  <c:v>0.86</c:v>
                </c:pt>
                <c:pt idx="6">
                  <c:v>0.87</c:v>
                </c:pt>
                <c:pt idx="7">
                  <c:v>0.87</c:v>
                </c:pt>
                <c:pt idx="8">
                  <c:v>2.2599999999999998</c:v>
                </c:pt>
                <c:pt idx="9">
                  <c:v>1.24</c:v>
                </c:pt>
                <c:pt idx="10">
                  <c:v>1.25</c:v>
                </c:pt>
                <c:pt idx="11">
                  <c:v>0.8</c:v>
                </c:pt>
                <c:pt idx="12">
                  <c:v>0.78</c:v>
                </c:pt>
                <c:pt idx="13">
                  <c:v>0.72</c:v>
                </c:pt>
                <c:pt idx="14">
                  <c:v>0.9</c:v>
                </c:pt>
                <c:pt idx="15">
                  <c:v>0.72</c:v>
                </c:pt>
                <c:pt idx="16">
                  <c:v>0.97</c:v>
                </c:pt>
                <c:pt idx="17">
                  <c:v>0.97</c:v>
                </c:pt>
                <c:pt idx="18">
                  <c:v>0.97</c:v>
                </c:pt>
                <c:pt idx="19">
                  <c:v>0.97</c:v>
                </c:pt>
                <c:pt idx="20">
                  <c:v>0.75</c:v>
                </c:pt>
                <c:pt idx="21">
                  <c:v>0.75</c:v>
                </c:pt>
              </c:numCache>
            </c:numRef>
          </c:val>
          <c:extLst>
            <c:ext xmlns:c16="http://schemas.microsoft.com/office/drawing/2014/chart" uri="{C3380CC4-5D6E-409C-BE32-E72D297353CC}">
              <c16:uniqueId val="{00000004-6569-4676-8EB0-45932361C8AC}"/>
            </c:ext>
          </c:extLst>
        </c:ser>
        <c:dLbls>
          <c:showLegendKey val="0"/>
          <c:showVal val="0"/>
          <c:showCatName val="0"/>
          <c:showSerName val="0"/>
          <c:showPercent val="0"/>
          <c:showBubbleSize val="0"/>
        </c:dLbls>
        <c:gapWidth val="219"/>
        <c:overlap val="-27"/>
        <c:axId val="1183930256"/>
        <c:axId val="1183920272"/>
      </c:barChart>
      <c:catAx>
        <c:axId val="1183930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s-CO"/>
          </a:p>
        </c:txPr>
        <c:crossAx val="1183920272"/>
        <c:crosses val="autoZero"/>
        <c:auto val="1"/>
        <c:lblAlgn val="ctr"/>
        <c:lblOffset val="100"/>
        <c:noMultiLvlLbl val="0"/>
      </c:catAx>
      <c:valAx>
        <c:axId val="11839202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83930256"/>
        <c:crosses val="autoZero"/>
        <c:crossBetween val="between"/>
      </c:valAx>
      <c:spPr>
        <a:noFill/>
        <a:ln>
          <a:noFill/>
        </a:ln>
        <a:effectLst/>
      </c:spPr>
    </c:plotArea>
    <c:legend>
      <c:legendPos val="b"/>
      <c:layout>
        <c:manualLayout>
          <c:xMode val="edge"/>
          <c:yMode val="edge"/>
          <c:x val="0.11290542130509548"/>
          <c:y val="0.90114568057216349"/>
          <c:w val="0.78798226083808487"/>
          <c:h val="6.447036527310877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 </a:t>
            </a:r>
            <a:r>
              <a:rPr lang="en-US" sz="1100" b="1">
                <a:latin typeface="Arial" panose="020B0604020202020204" pitchFamily="34" charset="0"/>
                <a:cs typeface="Arial" panose="020B0604020202020204" pitchFamily="34" charset="0"/>
              </a:rPr>
              <a:t>Hiring</a:t>
            </a:r>
            <a:r>
              <a:rPr lang="en-US" sz="1100" b="1" baseline="0">
                <a:latin typeface="Arial" panose="020B0604020202020204" pitchFamily="34" charset="0"/>
                <a:cs typeface="Arial" panose="020B0604020202020204" pitchFamily="34" charset="0"/>
              </a:rPr>
              <a:t> and </a:t>
            </a:r>
            <a:r>
              <a:rPr lang="en-US" sz="1100" b="1">
                <a:latin typeface="Arial" panose="020B0604020202020204" pitchFamily="34" charset="0"/>
                <a:cs typeface="Arial" panose="020B0604020202020204" pitchFamily="34" charset="0"/>
              </a:rPr>
              <a:t>Promotions </a:t>
            </a:r>
          </a:p>
          <a:p>
            <a:pPr>
              <a:defRPr sz="1200" b="1"/>
            </a:pPr>
            <a:r>
              <a:rPr lang="en-US" sz="1000" b="0">
                <a:solidFill>
                  <a:schemeClr val="bg1">
                    <a:lumMod val="65000"/>
                  </a:schemeClr>
                </a:solidFill>
                <a:latin typeface="Arial" panose="020B0604020202020204" pitchFamily="34" charset="0"/>
                <a:cs typeface="Arial" panose="020B0604020202020204" pitchFamily="34" charset="0"/>
              </a:rPr>
              <a:t>Contrataciones y ascensos</a:t>
            </a:r>
          </a:p>
        </c:rich>
      </c:tx>
      <c:layout>
        <c:manualLayout>
          <c:xMode val="edge"/>
          <c:yMode val="edge"/>
          <c:x val="0.36067847769028871"/>
          <c:y val="2.6897214217098942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6.7926509186351708E-2"/>
          <c:y val="0.17325648414985595"/>
          <c:w val="0.90588301462317211"/>
          <c:h val="0.44767160589076221"/>
        </c:manualLayout>
      </c:layout>
      <c:barChart>
        <c:barDir val="col"/>
        <c:grouping val="clustered"/>
        <c:varyColors val="0"/>
        <c:ser>
          <c:idx val="0"/>
          <c:order val="0"/>
          <c:tx>
            <c:strRef>
              <c:f>Social!$B$106</c:f>
              <c:strCache>
                <c:ptCount val="1"/>
                <c:pt idx="0">
                  <c:v>Total number of new hires</c:v>
                </c:pt>
              </c:strCache>
            </c:strRef>
          </c:tx>
          <c:spPr>
            <a:solidFill>
              <a:schemeClr val="accent1"/>
            </a:solidFill>
            <a:ln>
              <a:noFill/>
            </a:ln>
            <a:effectLst/>
          </c:spPr>
          <c:invertIfNegative val="0"/>
          <c:cat>
            <c:multiLvlStrRef>
              <c:f>Social!$D$104:$AA$105</c:f>
              <c:multiLvlStrCache>
                <c:ptCount val="24"/>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2018</c:v>
                  </c:pt>
                  <c:pt idx="21">
                    <c:v>2019</c:v>
                  </c:pt>
                  <c:pt idx="22">
                    <c:v>2020</c:v>
                  </c:pt>
                  <c:pt idx="23">
                    <c:v>2021</c:v>
                  </c:pt>
                </c:lvl>
                <c:lvl>
                  <c:pt idx="0">
                    <c:v>GEB</c:v>
                  </c:pt>
                  <c:pt idx="4">
                    <c:v>TGI</c:v>
                  </c:pt>
                  <c:pt idx="8">
                    <c:v>Cálidda</c:v>
                  </c:pt>
                  <c:pt idx="12">
                    <c:v>Contugas</c:v>
                  </c:pt>
                  <c:pt idx="16">
                    <c:v>Electrodunas</c:v>
                  </c:pt>
                  <c:pt idx="20">
                    <c:v>Trecsa</c:v>
                  </c:pt>
                </c:lvl>
              </c:multiLvlStrCache>
            </c:multiLvlStrRef>
          </c:cat>
          <c:val>
            <c:numRef>
              <c:f>Social!$D$106:$AA$106</c:f>
              <c:numCache>
                <c:formatCode>General</c:formatCode>
                <c:ptCount val="24"/>
                <c:pt idx="0">
                  <c:v>100</c:v>
                </c:pt>
                <c:pt idx="1">
                  <c:v>136</c:v>
                </c:pt>
                <c:pt idx="2">
                  <c:v>123</c:v>
                </c:pt>
                <c:pt idx="3">
                  <c:v>146</c:v>
                </c:pt>
                <c:pt idx="4">
                  <c:v>19</c:v>
                </c:pt>
                <c:pt idx="5">
                  <c:v>56</c:v>
                </c:pt>
                <c:pt idx="6">
                  <c:v>11</c:v>
                </c:pt>
                <c:pt idx="7">
                  <c:v>25</c:v>
                </c:pt>
                <c:pt idx="8">
                  <c:v>51</c:v>
                </c:pt>
                <c:pt idx="9">
                  <c:v>48</c:v>
                </c:pt>
                <c:pt idx="10">
                  <c:v>46</c:v>
                </c:pt>
                <c:pt idx="11">
                  <c:v>30</c:v>
                </c:pt>
                <c:pt idx="12">
                  <c:v>23</c:v>
                </c:pt>
                <c:pt idx="13">
                  <c:v>22</c:v>
                </c:pt>
                <c:pt idx="14">
                  <c:v>11</c:v>
                </c:pt>
                <c:pt idx="15">
                  <c:v>11</c:v>
                </c:pt>
                <c:pt idx="16">
                  <c:v>24</c:v>
                </c:pt>
                <c:pt idx="17">
                  <c:v>7</c:v>
                </c:pt>
                <c:pt idx="18">
                  <c:v>46</c:v>
                </c:pt>
                <c:pt idx="19">
                  <c:v>27</c:v>
                </c:pt>
                <c:pt idx="20">
                  <c:v>51</c:v>
                </c:pt>
                <c:pt idx="21">
                  <c:v>25</c:v>
                </c:pt>
                <c:pt idx="22">
                  <c:v>17</c:v>
                </c:pt>
                <c:pt idx="23">
                  <c:v>15</c:v>
                </c:pt>
              </c:numCache>
            </c:numRef>
          </c:val>
          <c:extLst>
            <c:ext xmlns:c16="http://schemas.microsoft.com/office/drawing/2014/chart" uri="{C3380CC4-5D6E-409C-BE32-E72D297353CC}">
              <c16:uniqueId val="{00000000-A198-4AA9-BD27-4CEFD042CF8D}"/>
            </c:ext>
          </c:extLst>
        </c:ser>
        <c:ser>
          <c:idx val="1"/>
          <c:order val="1"/>
          <c:tx>
            <c:strRef>
              <c:f>Social!$B$107</c:f>
              <c:strCache>
                <c:ptCount val="1"/>
                <c:pt idx="0">
                  <c:v>Vacancies filled by internal candidates</c:v>
                </c:pt>
              </c:strCache>
            </c:strRef>
          </c:tx>
          <c:spPr>
            <a:solidFill>
              <a:schemeClr val="accent2"/>
            </a:solidFill>
            <a:ln>
              <a:noFill/>
            </a:ln>
            <a:effectLst/>
          </c:spPr>
          <c:invertIfNegative val="0"/>
          <c:cat>
            <c:multiLvlStrRef>
              <c:f>Social!$D$104:$AA$105</c:f>
              <c:multiLvlStrCache>
                <c:ptCount val="24"/>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2018</c:v>
                  </c:pt>
                  <c:pt idx="21">
                    <c:v>2019</c:v>
                  </c:pt>
                  <c:pt idx="22">
                    <c:v>2020</c:v>
                  </c:pt>
                  <c:pt idx="23">
                    <c:v>2021</c:v>
                  </c:pt>
                </c:lvl>
                <c:lvl>
                  <c:pt idx="0">
                    <c:v>GEB</c:v>
                  </c:pt>
                  <c:pt idx="4">
                    <c:v>TGI</c:v>
                  </c:pt>
                  <c:pt idx="8">
                    <c:v>Cálidda</c:v>
                  </c:pt>
                  <c:pt idx="12">
                    <c:v>Contugas</c:v>
                  </c:pt>
                  <c:pt idx="16">
                    <c:v>Electrodunas</c:v>
                  </c:pt>
                  <c:pt idx="20">
                    <c:v>Trecsa</c:v>
                  </c:pt>
                </c:lvl>
              </c:multiLvlStrCache>
            </c:multiLvlStrRef>
          </c:cat>
          <c:val>
            <c:numRef>
              <c:f>Social!$D$107:$AA$107</c:f>
              <c:numCache>
                <c:formatCode>General</c:formatCode>
                <c:ptCount val="24"/>
                <c:pt idx="0">
                  <c:v>9</c:v>
                </c:pt>
                <c:pt idx="1">
                  <c:v>26</c:v>
                </c:pt>
                <c:pt idx="2">
                  <c:v>30</c:v>
                </c:pt>
                <c:pt idx="3">
                  <c:v>48</c:v>
                </c:pt>
                <c:pt idx="4">
                  <c:v>11</c:v>
                </c:pt>
                <c:pt idx="5">
                  <c:v>17</c:v>
                </c:pt>
                <c:pt idx="6">
                  <c:v>9</c:v>
                </c:pt>
                <c:pt idx="7">
                  <c:v>11</c:v>
                </c:pt>
                <c:pt idx="8">
                  <c:v>26</c:v>
                </c:pt>
                <c:pt idx="9">
                  <c:v>26</c:v>
                </c:pt>
                <c:pt idx="10">
                  <c:v>17</c:v>
                </c:pt>
                <c:pt idx="11">
                  <c:v>15</c:v>
                </c:pt>
                <c:pt idx="12">
                  <c:v>2</c:v>
                </c:pt>
                <c:pt idx="13">
                  <c:v>5</c:v>
                </c:pt>
                <c:pt idx="14">
                  <c:v>1</c:v>
                </c:pt>
                <c:pt idx="15">
                  <c:v>2</c:v>
                </c:pt>
                <c:pt idx="16">
                  <c:v>1</c:v>
                </c:pt>
                <c:pt idx="17">
                  <c:v>2</c:v>
                </c:pt>
                <c:pt idx="18">
                  <c:v>3</c:v>
                </c:pt>
                <c:pt idx="19">
                  <c:v>1</c:v>
                </c:pt>
                <c:pt idx="20">
                  <c:v>24</c:v>
                </c:pt>
                <c:pt idx="21">
                  <c:v>7</c:v>
                </c:pt>
                <c:pt idx="22">
                  <c:v>9</c:v>
                </c:pt>
                <c:pt idx="23">
                  <c:v>4</c:v>
                </c:pt>
              </c:numCache>
            </c:numRef>
          </c:val>
          <c:extLst>
            <c:ext xmlns:c16="http://schemas.microsoft.com/office/drawing/2014/chart" uri="{C3380CC4-5D6E-409C-BE32-E72D297353CC}">
              <c16:uniqueId val="{00000001-A198-4AA9-BD27-4CEFD042CF8D}"/>
            </c:ext>
          </c:extLst>
        </c:ser>
        <c:ser>
          <c:idx val="2"/>
          <c:order val="2"/>
          <c:tx>
            <c:strRef>
              <c:f>Social!$B$108</c:f>
              <c:strCache>
                <c:ptCount val="1"/>
                <c:pt idx="0">
                  <c:v>Vacancies filled by women</c:v>
                </c:pt>
              </c:strCache>
            </c:strRef>
          </c:tx>
          <c:spPr>
            <a:solidFill>
              <a:schemeClr val="accent3"/>
            </a:solidFill>
            <a:ln>
              <a:noFill/>
            </a:ln>
            <a:effectLst/>
          </c:spPr>
          <c:invertIfNegative val="0"/>
          <c:cat>
            <c:multiLvlStrRef>
              <c:f>Social!$D$104:$AA$105</c:f>
              <c:multiLvlStrCache>
                <c:ptCount val="24"/>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2018</c:v>
                  </c:pt>
                  <c:pt idx="21">
                    <c:v>2019</c:v>
                  </c:pt>
                  <c:pt idx="22">
                    <c:v>2020</c:v>
                  </c:pt>
                  <c:pt idx="23">
                    <c:v>2021</c:v>
                  </c:pt>
                </c:lvl>
                <c:lvl>
                  <c:pt idx="0">
                    <c:v>GEB</c:v>
                  </c:pt>
                  <c:pt idx="4">
                    <c:v>TGI</c:v>
                  </c:pt>
                  <c:pt idx="8">
                    <c:v>Cálidda</c:v>
                  </c:pt>
                  <c:pt idx="12">
                    <c:v>Contugas</c:v>
                  </c:pt>
                  <c:pt idx="16">
                    <c:v>Electrodunas</c:v>
                  </c:pt>
                  <c:pt idx="20">
                    <c:v>Trecsa</c:v>
                  </c:pt>
                </c:lvl>
              </c:multiLvlStrCache>
            </c:multiLvlStrRef>
          </c:cat>
          <c:val>
            <c:numRef>
              <c:f>Social!$D$108:$AA$108</c:f>
              <c:numCache>
                <c:formatCode>General</c:formatCode>
                <c:ptCount val="24"/>
                <c:pt idx="0">
                  <c:v>49</c:v>
                </c:pt>
                <c:pt idx="1">
                  <c:v>85</c:v>
                </c:pt>
                <c:pt idx="2">
                  <c:v>74</c:v>
                </c:pt>
                <c:pt idx="3">
                  <c:v>93</c:v>
                </c:pt>
                <c:pt idx="4">
                  <c:v>5</c:v>
                </c:pt>
                <c:pt idx="5">
                  <c:v>85</c:v>
                </c:pt>
                <c:pt idx="6">
                  <c:v>4</c:v>
                </c:pt>
                <c:pt idx="7">
                  <c:v>10</c:v>
                </c:pt>
                <c:pt idx="8">
                  <c:v>23</c:v>
                </c:pt>
                <c:pt idx="9">
                  <c:v>10</c:v>
                </c:pt>
                <c:pt idx="10">
                  <c:v>19</c:v>
                </c:pt>
                <c:pt idx="11">
                  <c:v>9</c:v>
                </c:pt>
                <c:pt idx="12">
                  <c:v>6</c:v>
                </c:pt>
                <c:pt idx="13">
                  <c:v>10</c:v>
                </c:pt>
                <c:pt idx="14">
                  <c:v>5</c:v>
                </c:pt>
                <c:pt idx="15">
                  <c:v>1</c:v>
                </c:pt>
                <c:pt idx="16">
                  <c:v>5</c:v>
                </c:pt>
                <c:pt idx="17">
                  <c:v>4</c:v>
                </c:pt>
                <c:pt idx="18">
                  <c:v>10</c:v>
                </c:pt>
                <c:pt idx="19">
                  <c:v>10</c:v>
                </c:pt>
                <c:pt idx="20">
                  <c:v>19</c:v>
                </c:pt>
                <c:pt idx="21">
                  <c:v>13</c:v>
                </c:pt>
                <c:pt idx="22">
                  <c:v>7</c:v>
                </c:pt>
                <c:pt idx="23">
                  <c:v>12</c:v>
                </c:pt>
              </c:numCache>
            </c:numRef>
          </c:val>
          <c:extLst>
            <c:ext xmlns:c16="http://schemas.microsoft.com/office/drawing/2014/chart" uri="{C3380CC4-5D6E-409C-BE32-E72D297353CC}">
              <c16:uniqueId val="{00000002-A198-4AA9-BD27-4CEFD042CF8D}"/>
            </c:ext>
          </c:extLst>
        </c:ser>
        <c:ser>
          <c:idx val="3"/>
          <c:order val="3"/>
          <c:tx>
            <c:strRef>
              <c:f>Social!$B$109</c:f>
              <c:strCache>
                <c:ptCount val="1"/>
                <c:pt idx="0">
                  <c:v>Vacancies filled by men</c:v>
                </c:pt>
              </c:strCache>
            </c:strRef>
          </c:tx>
          <c:spPr>
            <a:solidFill>
              <a:schemeClr val="accent4"/>
            </a:solidFill>
            <a:ln>
              <a:noFill/>
            </a:ln>
            <a:effectLst/>
          </c:spPr>
          <c:invertIfNegative val="0"/>
          <c:cat>
            <c:multiLvlStrRef>
              <c:f>Social!$D$104:$AA$105</c:f>
              <c:multiLvlStrCache>
                <c:ptCount val="24"/>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2018</c:v>
                  </c:pt>
                  <c:pt idx="21">
                    <c:v>2019</c:v>
                  </c:pt>
                  <c:pt idx="22">
                    <c:v>2020</c:v>
                  </c:pt>
                  <c:pt idx="23">
                    <c:v>2021</c:v>
                  </c:pt>
                </c:lvl>
                <c:lvl>
                  <c:pt idx="0">
                    <c:v>GEB</c:v>
                  </c:pt>
                  <c:pt idx="4">
                    <c:v>TGI</c:v>
                  </c:pt>
                  <c:pt idx="8">
                    <c:v>Cálidda</c:v>
                  </c:pt>
                  <c:pt idx="12">
                    <c:v>Contugas</c:v>
                  </c:pt>
                  <c:pt idx="16">
                    <c:v>Electrodunas</c:v>
                  </c:pt>
                  <c:pt idx="20">
                    <c:v>Trecsa</c:v>
                  </c:pt>
                </c:lvl>
              </c:multiLvlStrCache>
            </c:multiLvlStrRef>
          </c:cat>
          <c:val>
            <c:numRef>
              <c:f>Social!$D$109:$AA$109</c:f>
              <c:numCache>
                <c:formatCode>General</c:formatCode>
                <c:ptCount val="24"/>
                <c:pt idx="0">
                  <c:v>60</c:v>
                </c:pt>
                <c:pt idx="1">
                  <c:v>77</c:v>
                </c:pt>
                <c:pt idx="2">
                  <c:v>80</c:v>
                </c:pt>
                <c:pt idx="3">
                  <c:v>80</c:v>
                </c:pt>
                <c:pt idx="4">
                  <c:v>14</c:v>
                </c:pt>
                <c:pt idx="5">
                  <c:v>77</c:v>
                </c:pt>
                <c:pt idx="6">
                  <c:v>7</c:v>
                </c:pt>
                <c:pt idx="7">
                  <c:v>15</c:v>
                </c:pt>
                <c:pt idx="8">
                  <c:v>28</c:v>
                </c:pt>
                <c:pt idx="9">
                  <c:v>12</c:v>
                </c:pt>
                <c:pt idx="10">
                  <c:v>27</c:v>
                </c:pt>
                <c:pt idx="11">
                  <c:v>21</c:v>
                </c:pt>
                <c:pt idx="12">
                  <c:v>17</c:v>
                </c:pt>
                <c:pt idx="13">
                  <c:v>12</c:v>
                </c:pt>
                <c:pt idx="14">
                  <c:v>6</c:v>
                </c:pt>
                <c:pt idx="15">
                  <c:v>10</c:v>
                </c:pt>
                <c:pt idx="16">
                  <c:v>19</c:v>
                </c:pt>
                <c:pt idx="17">
                  <c:v>3</c:v>
                </c:pt>
                <c:pt idx="18">
                  <c:v>36</c:v>
                </c:pt>
                <c:pt idx="19">
                  <c:v>17</c:v>
                </c:pt>
                <c:pt idx="20">
                  <c:v>56</c:v>
                </c:pt>
                <c:pt idx="21">
                  <c:v>19</c:v>
                </c:pt>
                <c:pt idx="22">
                  <c:v>19</c:v>
                </c:pt>
                <c:pt idx="23">
                  <c:v>7</c:v>
                </c:pt>
              </c:numCache>
            </c:numRef>
          </c:val>
          <c:extLst>
            <c:ext xmlns:c16="http://schemas.microsoft.com/office/drawing/2014/chart" uri="{C3380CC4-5D6E-409C-BE32-E72D297353CC}">
              <c16:uniqueId val="{00000003-A198-4AA9-BD27-4CEFD042CF8D}"/>
            </c:ext>
          </c:extLst>
        </c:ser>
        <c:ser>
          <c:idx val="4"/>
          <c:order val="4"/>
          <c:tx>
            <c:strRef>
              <c:f>Social!$B$110</c:f>
              <c:strCache>
                <c:ptCount val="1"/>
                <c:pt idx="0">
                  <c:v>Internal promotions for women</c:v>
                </c:pt>
              </c:strCache>
            </c:strRef>
          </c:tx>
          <c:spPr>
            <a:solidFill>
              <a:schemeClr val="accent5"/>
            </a:solidFill>
            <a:ln>
              <a:noFill/>
            </a:ln>
            <a:effectLst/>
          </c:spPr>
          <c:invertIfNegative val="0"/>
          <c:cat>
            <c:multiLvlStrRef>
              <c:f>Social!$D$104:$AA$105</c:f>
              <c:multiLvlStrCache>
                <c:ptCount val="24"/>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2018</c:v>
                  </c:pt>
                  <c:pt idx="21">
                    <c:v>2019</c:v>
                  </c:pt>
                  <c:pt idx="22">
                    <c:v>2020</c:v>
                  </c:pt>
                  <c:pt idx="23">
                    <c:v>2021</c:v>
                  </c:pt>
                </c:lvl>
                <c:lvl>
                  <c:pt idx="0">
                    <c:v>GEB</c:v>
                  </c:pt>
                  <c:pt idx="4">
                    <c:v>TGI</c:v>
                  </c:pt>
                  <c:pt idx="8">
                    <c:v>Cálidda</c:v>
                  </c:pt>
                  <c:pt idx="12">
                    <c:v>Contugas</c:v>
                  </c:pt>
                  <c:pt idx="16">
                    <c:v>Electrodunas</c:v>
                  </c:pt>
                  <c:pt idx="20">
                    <c:v>Trecsa</c:v>
                  </c:pt>
                </c:lvl>
              </c:multiLvlStrCache>
            </c:multiLvlStrRef>
          </c:cat>
          <c:val>
            <c:numRef>
              <c:f>Social!$D$110:$AA$110</c:f>
              <c:numCache>
                <c:formatCode>General</c:formatCode>
                <c:ptCount val="24"/>
                <c:pt idx="0">
                  <c:v>4</c:v>
                </c:pt>
                <c:pt idx="1">
                  <c:v>17</c:v>
                </c:pt>
                <c:pt idx="2">
                  <c:v>15</c:v>
                </c:pt>
                <c:pt idx="3">
                  <c:v>24</c:v>
                </c:pt>
                <c:pt idx="4">
                  <c:v>2</c:v>
                </c:pt>
                <c:pt idx="5">
                  <c:v>6</c:v>
                </c:pt>
                <c:pt idx="6">
                  <c:v>2</c:v>
                </c:pt>
                <c:pt idx="7">
                  <c:v>1</c:v>
                </c:pt>
                <c:pt idx="8">
                  <c:v>0</c:v>
                </c:pt>
                <c:pt idx="9">
                  <c:v>0</c:v>
                </c:pt>
                <c:pt idx="10">
                  <c:v>0</c:v>
                </c:pt>
                <c:pt idx="11">
                  <c:v>0</c:v>
                </c:pt>
                <c:pt idx="12">
                  <c:v>0</c:v>
                </c:pt>
                <c:pt idx="13">
                  <c:v>0</c:v>
                </c:pt>
                <c:pt idx="14">
                  <c:v>1</c:v>
                </c:pt>
                <c:pt idx="15">
                  <c:v>2</c:v>
                </c:pt>
                <c:pt idx="16">
                  <c:v>1</c:v>
                </c:pt>
                <c:pt idx="17">
                  <c:v>3</c:v>
                </c:pt>
                <c:pt idx="18">
                  <c:v>1</c:v>
                </c:pt>
                <c:pt idx="19">
                  <c:v>1</c:v>
                </c:pt>
                <c:pt idx="20">
                  <c:v>4</c:v>
                </c:pt>
                <c:pt idx="21">
                  <c:v>1</c:v>
                </c:pt>
                <c:pt idx="22">
                  <c:v>1</c:v>
                </c:pt>
                <c:pt idx="23">
                  <c:v>3</c:v>
                </c:pt>
              </c:numCache>
            </c:numRef>
          </c:val>
          <c:extLst>
            <c:ext xmlns:c16="http://schemas.microsoft.com/office/drawing/2014/chart" uri="{C3380CC4-5D6E-409C-BE32-E72D297353CC}">
              <c16:uniqueId val="{00000004-A198-4AA9-BD27-4CEFD042CF8D}"/>
            </c:ext>
          </c:extLst>
        </c:ser>
        <c:ser>
          <c:idx val="5"/>
          <c:order val="5"/>
          <c:tx>
            <c:strRef>
              <c:f>Social!$B$111</c:f>
              <c:strCache>
                <c:ptCount val="1"/>
                <c:pt idx="0">
                  <c:v>Internal promotions for men</c:v>
                </c:pt>
              </c:strCache>
            </c:strRef>
          </c:tx>
          <c:spPr>
            <a:solidFill>
              <a:schemeClr val="accent6"/>
            </a:solidFill>
            <a:ln>
              <a:noFill/>
            </a:ln>
            <a:effectLst/>
          </c:spPr>
          <c:invertIfNegative val="0"/>
          <c:cat>
            <c:multiLvlStrRef>
              <c:f>Social!$D$104:$AA$105</c:f>
              <c:multiLvlStrCache>
                <c:ptCount val="24"/>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2018</c:v>
                  </c:pt>
                  <c:pt idx="21">
                    <c:v>2019</c:v>
                  </c:pt>
                  <c:pt idx="22">
                    <c:v>2020</c:v>
                  </c:pt>
                  <c:pt idx="23">
                    <c:v>2021</c:v>
                  </c:pt>
                </c:lvl>
                <c:lvl>
                  <c:pt idx="0">
                    <c:v>GEB</c:v>
                  </c:pt>
                  <c:pt idx="4">
                    <c:v>TGI</c:v>
                  </c:pt>
                  <c:pt idx="8">
                    <c:v>Cálidda</c:v>
                  </c:pt>
                  <c:pt idx="12">
                    <c:v>Contugas</c:v>
                  </c:pt>
                  <c:pt idx="16">
                    <c:v>Electrodunas</c:v>
                  </c:pt>
                  <c:pt idx="20">
                    <c:v>Trecsa</c:v>
                  </c:pt>
                </c:lvl>
              </c:multiLvlStrCache>
            </c:multiLvlStrRef>
          </c:cat>
          <c:val>
            <c:numRef>
              <c:f>Social!$D$111:$AA$111</c:f>
              <c:numCache>
                <c:formatCode>General</c:formatCode>
                <c:ptCount val="24"/>
                <c:pt idx="0">
                  <c:v>6</c:v>
                </c:pt>
                <c:pt idx="1">
                  <c:v>25</c:v>
                </c:pt>
                <c:pt idx="2">
                  <c:v>21</c:v>
                </c:pt>
                <c:pt idx="3">
                  <c:v>24</c:v>
                </c:pt>
                <c:pt idx="4">
                  <c:v>6</c:v>
                </c:pt>
                <c:pt idx="5">
                  <c:v>9</c:v>
                </c:pt>
                <c:pt idx="6">
                  <c:v>6</c:v>
                </c:pt>
                <c:pt idx="7">
                  <c:v>9</c:v>
                </c:pt>
                <c:pt idx="8">
                  <c:v>0</c:v>
                </c:pt>
                <c:pt idx="9">
                  <c:v>0</c:v>
                </c:pt>
                <c:pt idx="10">
                  <c:v>0</c:v>
                </c:pt>
                <c:pt idx="11">
                  <c:v>0</c:v>
                </c:pt>
                <c:pt idx="12">
                  <c:v>1</c:v>
                </c:pt>
                <c:pt idx="13">
                  <c:v>3</c:v>
                </c:pt>
                <c:pt idx="14">
                  <c:v>5</c:v>
                </c:pt>
                <c:pt idx="15">
                  <c:v>3</c:v>
                </c:pt>
                <c:pt idx="16">
                  <c:v>3</c:v>
                </c:pt>
                <c:pt idx="17">
                  <c:v>0</c:v>
                </c:pt>
                <c:pt idx="18">
                  <c:v>11</c:v>
                </c:pt>
                <c:pt idx="19">
                  <c:v>0</c:v>
                </c:pt>
                <c:pt idx="20">
                  <c:v>21</c:v>
                </c:pt>
                <c:pt idx="21">
                  <c:v>6</c:v>
                </c:pt>
                <c:pt idx="22">
                  <c:v>8</c:v>
                </c:pt>
                <c:pt idx="23">
                  <c:v>1</c:v>
                </c:pt>
              </c:numCache>
            </c:numRef>
          </c:val>
          <c:extLst>
            <c:ext xmlns:c16="http://schemas.microsoft.com/office/drawing/2014/chart" uri="{C3380CC4-5D6E-409C-BE32-E72D297353CC}">
              <c16:uniqueId val="{00000005-A198-4AA9-BD27-4CEFD042CF8D}"/>
            </c:ext>
          </c:extLst>
        </c:ser>
        <c:dLbls>
          <c:showLegendKey val="0"/>
          <c:showVal val="0"/>
          <c:showCatName val="0"/>
          <c:showSerName val="0"/>
          <c:showPercent val="0"/>
          <c:showBubbleSize val="0"/>
        </c:dLbls>
        <c:gapWidth val="219"/>
        <c:overlap val="-27"/>
        <c:axId val="1666396768"/>
        <c:axId val="1666415904"/>
      </c:barChart>
      <c:catAx>
        <c:axId val="166639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1666415904"/>
        <c:crosses val="autoZero"/>
        <c:auto val="1"/>
        <c:lblAlgn val="ctr"/>
        <c:lblOffset val="100"/>
        <c:noMultiLvlLbl val="0"/>
      </c:catAx>
      <c:valAx>
        <c:axId val="1666415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66396768"/>
        <c:crosses val="autoZero"/>
        <c:crossBetween val="between"/>
      </c:valAx>
      <c:spPr>
        <a:noFill/>
        <a:ln>
          <a:noFill/>
        </a:ln>
        <a:effectLst/>
      </c:spPr>
    </c:plotArea>
    <c:legend>
      <c:legendPos val="b"/>
      <c:layout>
        <c:manualLayout>
          <c:xMode val="edge"/>
          <c:yMode val="edge"/>
          <c:x val="0.12753787026621671"/>
          <c:y val="0.8520577579099442"/>
          <c:w val="0.78778140232470939"/>
          <c:h val="0.12488748704682807"/>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b="1"/>
              <a:t> </a:t>
            </a:r>
            <a:r>
              <a:rPr lang="es-CO" sz="1100" b="1">
                <a:latin typeface="Arial" panose="020B0604020202020204" pitchFamily="34" charset="0"/>
                <a:cs typeface="Arial" panose="020B0604020202020204" pitchFamily="34" charset="0"/>
              </a:rPr>
              <a:t>Energy Consumption</a:t>
            </a:r>
          </a:p>
          <a:p>
            <a:pPr>
              <a:defRPr sz="1200" b="1"/>
            </a:pPr>
            <a:r>
              <a:rPr lang="es-CO" sz="1000" b="0">
                <a:solidFill>
                  <a:schemeClr val="bg1">
                    <a:lumMod val="65000"/>
                  </a:schemeClr>
                </a:solidFill>
                <a:latin typeface="Arial" panose="020B0604020202020204" pitchFamily="34" charset="0"/>
                <a:cs typeface="Arial" panose="020B0604020202020204" pitchFamily="34" charset="0"/>
              </a:rPr>
              <a:t>Consumo de</a:t>
            </a:r>
            <a:r>
              <a:rPr lang="es-CO" sz="1000" b="0" baseline="0">
                <a:solidFill>
                  <a:schemeClr val="bg1">
                    <a:lumMod val="65000"/>
                  </a:schemeClr>
                </a:solidFill>
                <a:latin typeface="Arial" panose="020B0604020202020204" pitchFamily="34" charset="0"/>
                <a:cs typeface="Arial" panose="020B0604020202020204" pitchFamily="34" charset="0"/>
              </a:rPr>
              <a:t> Energía</a:t>
            </a:r>
            <a:endParaRPr lang="es-CO" sz="1000" b="0">
              <a:solidFill>
                <a:schemeClr val="bg1">
                  <a:lumMod val="65000"/>
                </a:schemeClr>
              </a:solidFill>
              <a:latin typeface="Arial" panose="020B0604020202020204" pitchFamily="34" charset="0"/>
              <a:cs typeface="Arial" panose="020B0604020202020204" pitchFamily="34" charset="0"/>
            </a:endParaRPr>
          </a:p>
        </c:rich>
      </c:tx>
      <c:layout>
        <c:manualLayout>
          <c:xMode val="edge"/>
          <c:yMode val="edge"/>
          <c:x val="0.34527577156303735"/>
          <c:y val="3.054130140616568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10654285455697349"/>
          <c:y val="0.17677948717948722"/>
          <c:w val="0.86816978912118747"/>
          <c:h val="0.50127906319402382"/>
        </c:manualLayout>
      </c:layout>
      <c:barChart>
        <c:barDir val="col"/>
        <c:grouping val="clustered"/>
        <c:varyColors val="0"/>
        <c:ser>
          <c:idx val="0"/>
          <c:order val="0"/>
          <c:tx>
            <c:strRef>
              <c:f>Ambiental!$B$5</c:f>
              <c:strCache>
                <c:ptCount val="1"/>
                <c:pt idx="0">
                  <c:v>Non-renewable fuel consumption </c:v>
                </c:pt>
              </c:strCache>
            </c:strRef>
          </c:tx>
          <c:spPr>
            <a:solidFill>
              <a:schemeClr val="accent6"/>
            </a:solidFill>
            <a:ln>
              <a:noFill/>
            </a:ln>
            <a:effectLst/>
          </c:spPr>
          <c:invertIfNegative val="0"/>
          <c:cat>
            <c:multiLvlStrRef>
              <c:f>Ambiental!$D$3:$AA$4</c:f>
              <c:multiLvlStrCache>
                <c:ptCount val="24"/>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2018</c:v>
                  </c:pt>
                  <c:pt idx="21">
                    <c:v>2019</c:v>
                  </c:pt>
                  <c:pt idx="22">
                    <c:v>2020</c:v>
                  </c:pt>
                  <c:pt idx="23">
                    <c:v>2021</c:v>
                  </c:pt>
                </c:lvl>
                <c:lvl>
                  <c:pt idx="0">
                    <c:v>GEB</c:v>
                  </c:pt>
                  <c:pt idx="4">
                    <c:v>TGI</c:v>
                  </c:pt>
                  <c:pt idx="8">
                    <c:v>Cálidda</c:v>
                  </c:pt>
                  <c:pt idx="12">
                    <c:v>Contugas</c:v>
                  </c:pt>
                  <c:pt idx="16">
                    <c:v>Electrodunas</c:v>
                  </c:pt>
                  <c:pt idx="20">
                    <c:v>Trecsa</c:v>
                  </c:pt>
                </c:lvl>
              </c:multiLvlStrCache>
            </c:multiLvlStrRef>
          </c:cat>
          <c:val>
            <c:numRef>
              <c:f>Ambiental!$D$5:$AA$5</c:f>
              <c:numCache>
                <c:formatCode>#,##0.00</c:formatCode>
                <c:ptCount val="24"/>
                <c:pt idx="0">
                  <c:v>36.5</c:v>
                </c:pt>
                <c:pt idx="1">
                  <c:v>236.4</c:v>
                </c:pt>
                <c:pt idx="2">
                  <c:v>173.83</c:v>
                </c:pt>
                <c:pt idx="3">
                  <c:v>325.66000000000003</c:v>
                </c:pt>
                <c:pt idx="4">
                  <c:v>1587595.16</c:v>
                </c:pt>
                <c:pt idx="5">
                  <c:v>2284557</c:v>
                </c:pt>
                <c:pt idx="6">
                  <c:v>2324929.92</c:v>
                </c:pt>
                <c:pt idx="7">
                  <c:v>2431926.86</c:v>
                </c:pt>
                <c:pt idx="8">
                  <c:v>199906.98</c:v>
                </c:pt>
                <c:pt idx="9">
                  <c:v>260616.31</c:v>
                </c:pt>
                <c:pt idx="10">
                  <c:v>193850.21</c:v>
                </c:pt>
                <c:pt idx="11">
                  <c:v>244973.72</c:v>
                </c:pt>
                <c:pt idx="12">
                  <c:v>35020.99</c:v>
                </c:pt>
                <c:pt idx="13">
                  <c:v>35525.39</c:v>
                </c:pt>
                <c:pt idx="14">
                  <c:v>31114.7</c:v>
                </c:pt>
                <c:pt idx="15">
                  <c:v>36059.980000000003</c:v>
                </c:pt>
                <c:pt idx="16">
                  <c:v>0</c:v>
                </c:pt>
                <c:pt idx="17">
                  <c:v>0</c:v>
                </c:pt>
                <c:pt idx="18">
                  <c:v>1564943.84</c:v>
                </c:pt>
                <c:pt idx="19">
                  <c:v>1642925.94</c:v>
                </c:pt>
                <c:pt idx="20">
                  <c:v>0</c:v>
                </c:pt>
                <c:pt idx="21">
                  <c:v>495.5</c:v>
                </c:pt>
                <c:pt idx="22">
                  <c:v>426.65</c:v>
                </c:pt>
                <c:pt idx="23">
                  <c:v>391.21</c:v>
                </c:pt>
              </c:numCache>
            </c:numRef>
          </c:val>
          <c:extLst>
            <c:ext xmlns:c16="http://schemas.microsoft.com/office/drawing/2014/chart" uri="{C3380CC4-5D6E-409C-BE32-E72D297353CC}">
              <c16:uniqueId val="{00000000-1BB5-47FB-87FB-8C3D5F2A62B6}"/>
            </c:ext>
          </c:extLst>
        </c:ser>
        <c:ser>
          <c:idx val="1"/>
          <c:order val="1"/>
          <c:tx>
            <c:strRef>
              <c:f>Ambiental!$B$6</c:f>
              <c:strCache>
                <c:ptCount val="1"/>
                <c:pt idx="0">
                  <c:v>Electricity consumption</c:v>
                </c:pt>
              </c:strCache>
            </c:strRef>
          </c:tx>
          <c:spPr>
            <a:solidFill>
              <a:schemeClr val="accent5"/>
            </a:solidFill>
            <a:ln>
              <a:noFill/>
            </a:ln>
            <a:effectLst/>
          </c:spPr>
          <c:invertIfNegative val="0"/>
          <c:cat>
            <c:multiLvlStrRef>
              <c:f>Ambiental!$D$3:$AA$4</c:f>
              <c:multiLvlStrCache>
                <c:ptCount val="24"/>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2018</c:v>
                  </c:pt>
                  <c:pt idx="21">
                    <c:v>2019</c:v>
                  </c:pt>
                  <c:pt idx="22">
                    <c:v>2020</c:v>
                  </c:pt>
                  <c:pt idx="23">
                    <c:v>2021</c:v>
                  </c:pt>
                </c:lvl>
                <c:lvl>
                  <c:pt idx="0">
                    <c:v>GEB</c:v>
                  </c:pt>
                  <c:pt idx="4">
                    <c:v>TGI</c:v>
                  </c:pt>
                  <c:pt idx="8">
                    <c:v>Cálidda</c:v>
                  </c:pt>
                  <c:pt idx="12">
                    <c:v>Contugas</c:v>
                  </c:pt>
                  <c:pt idx="16">
                    <c:v>Electrodunas</c:v>
                  </c:pt>
                  <c:pt idx="20">
                    <c:v>Trecsa</c:v>
                  </c:pt>
                </c:lvl>
              </c:multiLvlStrCache>
            </c:multiLvlStrRef>
          </c:cat>
          <c:val>
            <c:numRef>
              <c:f>Ambiental!$D$6:$AA$6</c:f>
              <c:numCache>
                <c:formatCode>#,##0.00</c:formatCode>
                <c:ptCount val="24"/>
                <c:pt idx="0">
                  <c:v>2565.4</c:v>
                </c:pt>
                <c:pt idx="1">
                  <c:v>2166</c:v>
                </c:pt>
                <c:pt idx="2">
                  <c:v>1370.35</c:v>
                </c:pt>
                <c:pt idx="3">
                  <c:v>3070</c:v>
                </c:pt>
                <c:pt idx="4">
                  <c:v>10081.92</c:v>
                </c:pt>
                <c:pt idx="5">
                  <c:v>11223</c:v>
                </c:pt>
                <c:pt idx="6">
                  <c:v>12041</c:v>
                </c:pt>
                <c:pt idx="7">
                  <c:v>1134.21</c:v>
                </c:pt>
                <c:pt idx="8">
                  <c:v>5203.42</c:v>
                </c:pt>
                <c:pt idx="9">
                  <c:v>11350</c:v>
                </c:pt>
                <c:pt idx="10">
                  <c:v>9935.68</c:v>
                </c:pt>
                <c:pt idx="11">
                  <c:v>10469.129999999999</c:v>
                </c:pt>
                <c:pt idx="12">
                  <c:v>3339.96</c:v>
                </c:pt>
                <c:pt idx="13">
                  <c:v>3271.68</c:v>
                </c:pt>
                <c:pt idx="14">
                  <c:v>2629.3</c:v>
                </c:pt>
                <c:pt idx="15">
                  <c:v>2473.88</c:v>
                </c:pt>
                <c:pt idx="16">
                  <c:v>0</c:v>
                </c:pt>
                <c:pt idx="17">
                  <c:v>0</c:v>
                </c:pt>
                <c:pt idx="18">
                  <c:v>2876.42</c:v>
                </c:pt>
                <c:pt idx="19">
                  <c:v>2319.81</c:v>
                </c:pt>
                <c:pt idx="20">
                  <c:v>0</c:v>
                </c:pt>
                <c:pt idx="21">
                  <c:v>8603.82</c:v>
                </c:pt>
                <c:pt idx="22">
                  <c:v>8603.82</c:v>
                </c:pt>
                <c:pt idx="23">
                  <c:v>8154.87</c:v>
                </c:pt>
              </c:numCache>
            </c:numRef>
          </c:val>
          <c:extLst>
            <c:ext xmlns:c16="http://schemas.microsoft.com/office/drawing/2014/chart" uri="{C3380CC4-5D6E-409C-BE32-E72D297353CC}">
              <c16:uniqueId val="{00000001-1BB5-47FB-87FB-8C3D5F2A62B6}"/>
            </c:ext>
          </c:extLst>
        </c:ser>
        <c:ser>
          <c:idx val="2"/>
          <c:order val="2"/>
          <c:tx>
            <c:strRef>
              <c:f>Ambiental!$B$7</c:f>
              <c:strCache>
                <c:ptCount val="1"/>
                <c:pt idx="0">
                  <c:v>Renewable energy consumption</c:v>
                </c:pt>
              </c:strCache>
            </c:strRef>
          </c:tx>
          <c:spPr>
            <a:solidFill>
              <a:schemeClr val="accent4"/>
            </a:solidFill>
            <a:ln>
              <a:noFill/>
            </a:ln>
            <a:effectLst/>
          </c:spPr>
          <c:invertIfNegative val="0"/>
          <c:cat>
            <c:multiLvlStrRef>
              <c:f>Ambiental!$D$3:$AA$4</c:f>
              <c:multiLvlStrCache>
                <c:ptCount val="24"/>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2018</c:v>
                  </c:pt>
                  <c:pt idx="21">
                    <c:v>2019</c:v>
                  </c:pt>
                  <c:pt idx="22">
                    <c:v>2020</c:v>
                  </c:pt>
                  <c:pt idx="23">
                    <c:v>2021</c:v>
                  </c:pt>
                </c:lvl>
                <c:lvl>
                  <c:pt idx="0">
                    <c:v>GEB</c:v>
                  </c:pt>
                  <c:pt idx="4">
                    <c:v>TGI</c:v>
                  </c:pt>
                  <c:pt idx="8">
                    <c:v>Cálidda</c:v>
                  </c:pt>
                  <c:pt idx="12">
                    <c:v>Contugas</c:v>
                  </c:pt>
                  <c:pt idx="16">
                    <c:v>Electrodunas</c:v>
                  </c:pt>
                  <c:pt idx="20">
                    <c:v>Trecsa</c:v>
                  </c:pt>
                </c:lvl>
              </c:multiLvlStrCache>
            </c:multiLvlStrRef>
          </c:cat>
          <c:val>
            <c:numRef>
              <c:f>Ambiental!$D$7:$AA$7</c:f>
              <c:numCache>
                <c:formatCode>#,##0.00</c:formatCode>
                <c:ptCount val="24"/>
                <c:pt idx="0">
                  <c:v>0</c:v>
                </c:pt>
                <c:pt idx="1">
                  <c:v>68.11</c:v>
                </c:pt>
                <c:pt idx="2">
                  <c:v>74.88</c:v>
                </c:pt>
                <c:pt idx="3">
                  <c:v>63.36</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2-1BB5-47FB-87FB-8C3D5F2A62B6}"/>
            </c:ext>
          </c:extLst>
        </c:ser>
        <c:ser>
          <c:idx val="3"/>
          <c:order val="3"/>
          <c:tx>
            <c:strRef>
              <c:f>Ambiental!$B$8</c:f>
              <c:strCache>
                <c:ptCount val="1"/>
                <c:pt idx="0">
                  <c:v>Total energy consumption in the organization</c:v>
                </c:pt>
              </c:strCache>
            </c:strRef>
          </c:tx>
          <c:spPr>
            <a:solidFill>
              <a:schemeClr val="accent6">
                <a:lumMod val="60000"/>
              </a:schemeClr>
            </a:solidFill>
            <a:ln>
              <a:noFill/>
            </a:ln>
            <a:effectLst/>
          </c:spPr>
          <c:invertIfNegative val="0"/>
          <c:cat>
            <c:multiLvlStrRef>
              <c:f>Ambiental!$D$3:$AA$4</c:f>
              <c:multiLvlStrCache>
                <c:ptCount val="24"/>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2018</c:v>
                  </c:pt>
                  <c:pt idx="21">
                    <c:v>2019</c:v>
                  </c:pt>
                  <c:pt idx="22">
                    <c:v>2020</c:v>
                  </c:pt>
                  <c:pt idx="23">
                    <c:v>2021</c:v>
                  </c:pt>
                </c:lvl>
                <c:lvl>
                  <c:pt idx="0">
                    <c:v>GEB</c:v>
                  </c:pt>
                  <c:pt idx="4">
                    <c:v>TGI</c:v>
                  </c:pt>
                  <c:pt idx="8">
                    <c:v>Cálidda</c:v>
                  </c:pt>
                  <c:pt idx="12">
                    <c:v>Contugas</c:v>
                  </c:pt>
                  <c:pt idx="16">
                    <c:v>Electrodunas</c:v>
                  </c:pt>
                  <c:pt idx="20">
                    <c:v>Trecsa</c:v>
                  </c:pt>
                </c:lvl>
              </c:multiLvlStrCache>
            </c:multiLvlStrRef>
          </c:cat>
          <c:val>
            <c:numRef>
              <c:f>Ambiental!$D$8:$AA$8</c:f>
              <c:numCache>
                <c:formatCode>#,##0.00</c:formatCode>
                <c:ptCount val="24"/>
                <c:pt idx="0">
                  <c:v>2601.9</c:v>
                </c:pt>
                <c:pt idx="1">
                  <c:v>2470.5100000000002</c:v>
                </c:pt>
                <c:pt idx="2">
                  <c:v>1619.06</c:v>
                </c:pt>
                <c:pt idx="3">
                  <c:v>3459.02</c:v>
                </c:pt>
                <c:pt idx="4">
                  <c:v>1597677.0799999998</c:v>
                </c:pt>
                <c:pt idx="5">
                  <c:v>2295780</c:v>
                </c:pt>
                <c:pt idx="6">
                  <c:v>2336970.92</c:v>
                </c:pt>
                <c:pt idx="7">
                  <c:v>2433061.0699999998</c:v>
                </c:pt>
                <c:pt idx="8">
                  <c:v>205110.40000000002</c:v>
                </c:pt>
                <c:pt idx="9">
                  <c:v>271966.31</c:v>
                </c:pt>
                <c:pt idx="10">
                  <c:v>203785.88999999998</c:v>
                </c:pt>
                <c:pt idx="11">
                  <c:v>255442.85</c:v>
                </c:pt>
                <c:pt idx="12">
                  <c:v>38360.949999999997</c:v>
                </c:pt>
                <c:pt idx="13">
                  <c:v>38797.07</c:v>
                </c:pt>
                <c:pt idx="14">
                  <c:v>33744</c:v>
                </c:pt>
                <c:pt idx="15">
                  <c:v>38533.86</c:v>
                </c:pt>
                <c:pt idx="16">
                  <c:v>0</c:v>
                </c:pt>
                <c:pt idx="17">
                  <c:v>0</c:v>
                </c:pt>
                <c:pt idx="18">
                  <c:v>1567820.26</c:v>
                </c:pt>
                <c:pt idx="19">
                  <c:v>1645245.75</c:v>
                </c:pt>
                <c:pt idx="20">
                  <c:v>0</c:v>
                </c:pt>
                <c:pt idx="21">
                  <c:v>9099.32</c:v>
                </c:pt>
                <c:pt idx="22">
                  <c:v>9030.4699999999993</c:v>
                </c:pt>
                <c:pt idx="23">
                  <c:v>8546.08</c:v>
                </c:pt>
              </c:numCache>
            </c:numRef>
          </c:val>
          <c:extLst>
            <c:ext xmlns:c16="http://schemas.microsoft.com/office/drawing/2014/chart" uri="{C3380CC4-5D6E-409C-BE32-E72D297353CC}">
              <c16:uniqueId val="{00000003-1BB5-47FB-87FB-8C3D5F2A62B6}"/>
            </c:ext>
          </c:extLst>
        </c:ser>
        <c:dLbls>
          <c:showLegendKey val="0"/>
          <c:showVal val="0"/>
          <c:showCatName val="0"/>
          <c:showSerName val="0"/>
          <c:showPercent val="0"/>
          <c:showBubbleSize val="0"/>
        </c:dLbls>
        <c:gapWidth val="219"/>
        <c:overlap val="-27"/>
        <c:axId val="475262832"/>
        <c:axId val="475277392"/>
      </c:barChart>
      <c:catAx>
        <c:axId val="475262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475277392"/>
        <c:crosses val="autoZero"/>
        <c:auto val="1"/>
        <c:lblAlgn val="ctr"/>
        <c:lblOffset val="100"/>
        <c:noMultiLvlLbl val="0"/>
      </c:catAx>
      <c:valAx>
        <c:axId val="4752773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475262832"/>
        <c:crosses val="autoZero"/>
        <c:crossBetween val="between"/>
      </c:valAx>
      <c:spPr>
        <a:noFill/>
        <a:ln>
          <a:noFill/>
        </a:ln>
        <a:effectLst/>
      </c:spPr>
    </c:plotArea>
    <c:legend>
      <c:legendPos val="b"/>
      <c:layout>
        <c:manualLayout>
          <c:xMode val="edge"/>
          <c:yMode val="edge"/>
          <c:x val="0.10373011132229161"/>
          <c:y val="0.88410159499293361"/>
          <c:w val="0.79253977735541681"/>
          <c:h val="9.1283020391681804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s-CO" sz="1100" b="1">
                <a:latin typeface="Arial" panose="020B0604020202020204" pitchFamily="34" charset="0"/>
                <a:cs typeface="Arial" panose="020B0604020202020204" pitchFamily="34" charset="0"/>
              </a:rPr>
              <a:t>Water Extraction</a:t>
            </a:r>
          </a:p>
          <a:p>
            <a:pPr>
              <a:defRPr sz="1100" b="1"/>
            </a:pPr>
            <a:r>
              <a:rPr lang="es-CO" sz="1000" b="0">
                <a:solidFill>
                  <a:schemeClr val="bg1">
                    <a:lumMod val="65000"/>
                  </a:schemeClr>
                </a:solidFill>
                <a:latin typeface="Arial" panose="020B0604020202020204" pitchFamily="34" charset="0"/>
                <a:cs typeface="Arial" panose="020B0604020202020204" pitchFamily="34" charset="0"/>
              </a:rPr>
              <a:t>Extracción de Agua</a:t>
            </a:r>
          </a:p>
        </c:rich>
      </c:tx>
      <c:layout>
        <c:manualLayout>
          <c:xMode val="edge"/>
          <c:yMode val="edge"/>
          <c:x val="0.40888694119698232"/>
          <c:y val="1.904761904761904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9.4157207009805996E-2"/>
          <c:y val="0.15653333333333336"/>
          <c:w val="0.87232992644321616"/>
          <c:h val="0.4079589051368579"/>
        </c:manualLayout>
      </c:layout>
      <c:barChart>
        <c:barDir val="col"/>
        <c:grouping val="clustered"/>
        <c:varyColors val="0"/>
        <c:ser>
          <c:idx val="0"/>
          <c:order val="0"/>
          <c:tx>
            <c:strRef>
              <c:f>Ambiental!$B$13</c:f>
              <c:strCache>
                <c:ptCount val="1"/>
                <c:pt idx="0">
                  <c:v>Surface water</c:v>
                </c:pt>
              </c:strCache>
            </c:strRef>
          </c:tx>
          <c:spPr>
            <a:solidFill>
              <a:schemeClr val="accent1"/>
            </a:solidFill>
            <a:ln>
              <a:noFill/>
            </a:ln>
            <a:effectLst/>
          </c:spPr>
          <c:invertIfNegative val="0"/>
          <c:cat>
            <c:multiLvlStrRef>
              <c:f>Ambiental!$D$11:$AA$12</c:f>
              <c:multiLvlStrCache>
                <c:ptCount val="24"/>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2018</c:v>
                  </c:pt>
                  <c:pt idx="21">
                    <c:v>2019</c:v>
                  </c:pt>
                  <c:pt idx="22">
                    <c:v>2020</c:v>
                  </c:pt>
                  <c:pt idx="23">
                    <c:v>2021</c:v>
                  </c:pt>
                </c:lvl>
                <c:lvl>
                  <c:pt idx="0">
                    <c:v>GEB</c:v>
                  </c:pt>
                  <c:pt idx="4">
                    <c:v>TGI</c:v>
                  </c:pt>
                  <c:pt idx="8">
                    <c:v>Cálidda</c:v>
                  </c:pt>
                  <c:pt idx="12">
                    <c:v>Contugas</c:v>
                  </c:pt>
                  <c:pt idx="16">
                    <c:v>Electrodunas</c:v>
                  </c:pt>
                  <c:pt idx="20">
                    <c:v>Trecsa</c:v>
                  </c:pt>
                </c:lvl>
              </c:multiLvlStrCache>
            </c:multiLvlStrRef>
          </c:cat>
          <c:val>
            <c:numRef>
              <c:f>Ambiental!$D$13:$AA$13</c:f>
              <c:numCache>
                <c:formatCode>#,##0.00</c:formatCode>
                <c:ptCount val="24"/>
                <c:pt idx="0">
                  <c:v>0</c:v>
                </c:pt>
                <c:pt idx="1">
                  <c:v>0</c:v>
                </c:pt>
                <c:pt idx="2">
                  <c:v>0.28000000000000003</c:v>
                </c:pt>
                <c:pt idx="3">
                  <c:v>0.28000000000000003</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8FA8-4CEE-8822-C52128831F92}"/>
            </c:ext>
          </c:extLst>
        </c:ser>
        <c:ser>
          <c:idx val="1"/>
          <c:order val="1"/>
          <c:tx>
            <c:strRef>
              <c:f>Ambiental!$B$14</c:f>
              <c:strCache>
                <c:ptCount val="1"/>
                <c:pt idx="0">
                  <c:v>Groundwater</c:v>
                </c:pt>
              </c:strCache>
            </c:strRef>
          </c:tx>
          <c:spPr>
            <a:solidFill>
              <a:schemeClr val="accent2"/>
            </a:solidFill>
            <a:ln>
              <a:noFill/>
            </a:ln>
            <a:effectLst/>
          </c:spPr>
          <c:invertIfNegative val="0"/>
          <c:cat>
            <c:multiLvlStrRef>
              <c:f>Ambiental!$D$11:$AA$12</c:f>
              <c:multiLvlStrCache>
                <c:ptCount val="24"/>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2018</c:v>
                  </c:pt>
                  <c:pt idx="21">
                    <c:v>2019</c:v>
                  </c:pt>
                  <c:pt idx="22">
                    <c:v>2020</c:v>
                  </c:pt>
                  <c:pt idx="23">
                    <c:v>2021</c:v>
                  </c:pt>
                </c:lvl>
                <c:lvl>
                  <c:pt idx="0">
                    <c:v>GEB</c:v>
                  </c:pt>
                  <c:pt idx="4">
                    <c:v>TGI</c:v>
                  </c:pt>
                  <c:pt idx="8">
                    <c:v>Cálidda</c:v>
                  </c:pt>
                  <c:pt idx="12">
                    <c:v>Contugas</c:v>
                  </c:pt>
                  <c:pt idx="16">
                    <c:v>Electrodunas</c:v>
                  </c:pt>
                  <c:pt idx="20">
                    <c:v>Trecsa</c:v>
                  </c:pt>
                </c:lvl>
              </c:multiLvlStrCache>
            </c:multiLvlStrRef>
          </c:cat>
          <c:val>
            <c:numRef>
              <c:f>Ambiental!$D$14:$AA$14</c:f>
              <c:numCache>
                <c:formatCode>#,##0.00</c:formatCode>
                <c:ptCount val="24"/>
                <c:pt idx="0">
                  <c:v>0</c:v>
                </c:pt>
                <c:pt idx="1">
                  <c:v>0</c:v>
                </c:pt>
                <c:pt idx="2">
                  <c:v>0</c:v>
                </c:pt>
                <c:pt idx="3">
                  <c:v>0</c:v>
                </c:pt>
                <c:pt idx="4">
                  <c:v>0</c:v>
                </c:pt>
                <c:pt idx="5">
                  <c:v>0</c:v>
                </c:pt>
                <c:pt idx="6">
                  <c:v>0</c:v>
                </c:pt>
                <c:pt idx="7">
                  <c:v>0.5</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1-8FA8-4CEE-8822-C52128831F92}"/>
            </c:ext>
          </c:extLst>
        </c:ser>
        <c:ser>
          <c:idx val="2"/>
          <c:order val="2"/>
          <c:tx>
            <c:strRef>
              <c:f>Ambiental!$B$15</c:f>
              <c:strCache>
                <c:ptCount val="1"/>
                <c:pt idx="0">
                  <c:v>Sea water</c:v>
                </c:pt>
              </c:strCache>
            </c:strRef>
          </c:tx>
          <c:spPr>
            <a:solidFill>
              <a:schemeClr val="accent3"/>
            </a:solidFill>
            <a:ln>
              <a:noFill/>
            </a:ln>
            <a:effectLst/>
          </c:spPr>
          <c:invertIfNegative val="0"/>
          <c:cat>
            <c:multiLvlStrRef>
              <c:f>Ambiental!$D$11:$AA$12</c:f>
              <c:multiLvlStrCache>
                <c:ptCount val="24"/>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2018</c:v>
                  </c:pt>
                  <c:pt idx="21">
                    <c:v>2019</c:v>
                  </c:pt>
                  <c:pt idx="22">
                    <c:v>2020</c:v>
                  </c:pt>
                  <c:pt idx="23">
                    <c:v>2021</c:v>
                  </c:pt>
                </c:lvl>
                <c:lvl>
                  <c:pt idx="0">
                    <c:v>GEB</c:v>
                  </c:pt>
                  <c:pt idx="4">
                    <c:v>TGI</c:v>
                  </c:pt>
                  <c:pt idx="8">
                    <c:v>Cálidda</c:v>
                  </c:pt>
                  <c:pt idx="12">
                    <c:v>Contugas</c:v>
                  </c:pt>
                  <c:pt idx="16">
                    <c:v>Electrodunas</c:v>
                  </c:pt>
                  <c:pt idx="20">
                    <c:v>Trecsa</c:v>
                  </c:pt>
                </c:lvl>
              </c:multiLvlStrCache>
            </c:multiLvlStrRef>
          </c:cat>
          <c:val>
            <c:numRef>
              <c:f>Ambiental!$D$15:$AA$15</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2-8FA8-4CEE-8822-C52128831F92}"/>
            </c:ext>
          </c:extLst>
        </c:ser>
        <c:ser>
          <c:idx val="3"/>
          <c:order val="3"/>
          <c:tx>
            <c:strRef>
              <c:f>Ambiental!$B$16</c:f>
              <c:strCache>
                <c:ptCount val="1"/>
                <c:pt idx="0">
                  <c:v>Produced water</c:v>
                </c:pt>
              </c:strCache>
            </c:strRef>
          </c:tx>
          <c:spPr>
            <a:solidFill>
              <a:schemeClr val="accent4"/>
            </a:solidFill>
            <a:ln>
              <a:noFill/>
            </a:ln>
            <a:effectLst/>
          </c:spPr>
          <c:invertIfNegative val="0"/>
          <c:cat>
            <c:multiLvlStrRef>
              <c:f>Ambiental!$D$11:$AA$12</c:f>
              <c:multiLvlStrCache>
                <c:ptCount val="24"/>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2018</c:v>
                  </c:pt>
                  <c:pt idx="21">
                    <c:v>2019</c:v>
                  </c:pt>
                  <c:pt idx="22">
                    <c:v>2020</c:v>
                  </c:pt>
                  <c:pt idx="23">
                    <c:v>2021</c:v>
                  </c:pt>
                </c:lvl>
                <c:lvl>
                  <c:pt idx="0">
                    <c:v>GEB</c:v>
                  </c:pt>
                  <c:pt idx="4">
                    <c:v>TGI</c:v>
                  </c:pt>
                  <c:pt idx="8">
                    <c:v>Cálidda</c:v>
                  </c:pt>
                  <c:pt idx="12">
                    <c:v>Contugas</c:v>
                  </c:pt>
                  <c:pt idx="16">
                    <c:v>Electrodunas</c:v>
                  </c:pt>
                  <c:pt idx="20">
                    <c:v>Trecsa</c:v>
                  </c:pt>
                </c:lvl>
              </c:multiLvlStrCache>
            </c:multiLvlStrRef>
          </c:cat>
          <c:val>
            <c:numRef>
              <c:f>Ambiental!$D$16:$AA$16</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3-8FA8-4CEE-8822-C52128831F92}"/>
            </c:ext>
          </c:extLst>
        </c:ser>
        <c:ser>
          <c:idx val="4"/>
          <c:order val="4"/>
          <c:tx>
            <c:strRef>
              <c:f>Ambiental!$B$17</c:f>
              <c:strCache>
                <c:ptCount val="1"/>
                <c:pt idx="0">
                  <c:v>Water from third parties</c:v>
                </c:pt>
              </c:strCache>
            </c:strRef>
          </c:tx>
          <c:spPr>
            <a:solidFill>
              <a:schemeClr val="accent5"/>
            </a:solidFill>
            <a:ln>
              <a:noFill/>
            </a:ln>
            <a:effectLst/>
          </c:spPr>
          <c:invertIfNegative val="0"/>
          <c:cat>
            <c:multiLvlStrRef>
              <c:f>Ambiental!$D$11:$AA$12</c:f>
              <c:multiLvlStrCache>
                <c:ptCount val="24"/>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2018</c:v>
                  </c:pt>
                  <c:pt idx="21">
                    <c:v>2019</c:v>
                  </c:pt>
                  <c:pt idx="22">
                    <c:v>2020</c:v>
                  </c:pt>
                  <c:pt idx="23">
                    <c:v>2021</c:v>
                  </c:pt>
                </c:lvl>
                <c:lvl>
                  <c:pt idx="0">
                    <c:v>GEB</c:v>
                  </c:pt>
                  <c:pt idx="4">
                    <c:v>TGI</c:v>
                  </c:pt>
                  <c:pt idx="8">
                    <c:v>Cálidda</c:v>
                  </c:pt>
                  <c:pt idx="12">
                    <c:v>Contugas</c:v>
                  </c:pt>
                  <c:pt idx="16">
                    <c:v>Electrodunas</c:v>
                  </c:pt>
                  <c:pt idx="20">
                    <c:v>Trecsa</c:v>
                  </c:pt>
                </c:lvl>
              </c:multiLvlStrCache>
            </c:multiLvlStrRef>
          </c:cat>
          <c:val>
            <c:numRef>
              <c:f>Ambiental!$D$17:$AA$17</c:f>
              <c:numCache>
                <c:formatCode>#,##0.00</c:formatCode>
                <c:ptCount val="24"/>
                <c:pt idx="0">
                  <c:v>6.48</c:v>
                </c:pt>
                <c:pt idx="1">
                  <c:v>6.72</c:v>
                </c:pt>
                <c:pt idx="2">
                  <c:v>10.93</c:v>
                </c:pt>
                <c:pt idx="3">
                  <c:v>5.69</c:v>
                </c:pt>
                <c:pt idx="4">
                  <c:v>5.16</c:v>
                </c:pt>
                <c:pt idx="5">
                  <c:v>4.91</c:v>
                </c:pt>
                <c:pt idx="6">
                  <c:v>3.3</c:v>
                </c:pt>
                <c:pt idx="7">
                  <c:v>2</c:v>
                </c:pt>
                <c:pt idx="8">
                  <c:v>0</c:v>
                </c:pt>
                <c:pt idx="9">
                  <c:v>0</c:v>
                </c:pt>
                <c:pt idx="10">
                  <c:v>3.5</c:v>
                </c:pt>
                <c:pt idx="11">
                  <c:v>1.45</c:v>
                </c:pt>
                <c:pt idx="12">
                  <c:v>0</c:v>
                </c:pt>
                <c:pt idx="13">
                  <c:v>7.73</c:v>
                </c:pt>
                <c:pt idx="14">
                  <c:v>3.68</c:v>
                </c:pt>
                <c:pt idx="15">
                  <c:v>3.11</c:v>
                </c:pt>
                <c:pt idx="16">
                  <c:v>0</c:v>
                </c:pt>
                <c:pt idx="17">
                  <c:v>0</c:v>
                </c:pt>
                <c:pt idx="18">
                  <c:v>1.44</c:v>
                </c:pt>
                <c:pt idx="19">
                  <c:v>2.3199999999999998</c:v>
                </c:pt>
                <c:pt idx="20">
                  <c:v>0</c:v>
                </c:pt>
                <c:pt idx="21">
                  <c:v>1.19</c:v>
                </c:pt>
                <c:pt idx="22">
                  <c:v>0.93</c:v>
                </c:pt>
                <c:pt idx="23">
                  <c:v>1.87</c:v>
                </c:pt>
              </c:numCache>
            </c:numRef>
          </c:val>
          <c:extLst>
            <c:ext xmlns:c16="http://schemas.microsoft.com/office/drawing/2014/chart" uri="{C3380CC4-5D6E-409C-BE32-E72D297353CC}">
              <c16:uniqueId val="{00000004-8FA8-4CEE-8822-C52128831F92}"/>
            </c:ext>
          </c:extLst>
        </c:ser>
        <c:ser>
          <c:idx val="5"/>
          <c:order val="5"/>
          <c:tx>
            <c:strRef>
              <c:f>Ambiental!$B$18</c:f>
              <c:strCache>
                <c:ptCount val="1"/>
                <c:pt idx="0">
                  <c:v>Water extraction from areas under hydric stress</c:v>
                </c:pt>
              </c:strCache>
            </c:strRef>
          </c:tx>
          <c:spPr>
            <a:solidFill>
              <a:schemeClr val="accent6"/>
            </a:solidFill>
            <a:ln>
              <a:noFill/>
            </a:ln>
            <a:effectLst/>
          </c:spPr>
          <c:invertIfNegative val="0"/>
          <c:cat>
            <c:multiLvlStrRef>
              <c:f>Ambiental!$D$11:$AA$12</c:f>
              <c:multiLvlStrCache>
                <c:ptCount val="24"/>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2018</c:v>
                  </c:pt>
                  <c:pt idx="21">
                    <c:v>2019</c:v>
                  </c:pt>
                  <c:pt idx="22">
                    <c:v>2020</c:v>
                  </c:pt>
                  <c:pt idx="23">
                    <c:v>2021</c:v>
                  </c:pt>
                </c:lvl>
                <c:lvl>
                  <c:pt idx="0">
                    <c:v>GEB</c:v>
                  </c:pt>
                  <c:pt idx="4">
                    <c:v>TGI</c:v>
                  </c:pt>
                  <c:pt idx="8">
                    <c:v>Cálidda</c:v>
                  </c:pt>
                  <c:pt idx="12">
                    <c:v>Contugas</c:v>
                  </c:pt>
                  <c:pt idx="16">
                    <c:v>Electrodunas</c:v>
                  </c:pt>
                  <c:pt idx="20">
                    <c:v>Trecsa</c:v>
                  </c:pt>
                </c:lvl>
              </c:multiLvlStrCache>
            </c:multiLvlStrRef>
          </c:cat>
          <c:val>
            <c:numRef>
              <c:f>Ambiental!$D$18:$AA$18</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0.06</c:v>
                </c:pt>
              </c:numCache>
            </c:numRef>
          </c:val>
          <c:extLst>
            <c:ext xmlns:c16="http://schemas.microsoft.com/office/drawing/2014/chart" uri="{C3380CC4-5D6E-409C-BE32-E72D297353CC}">
              <c16:uniqueId val="{00000005-8FA8-4CEE-8822-C52128831F92}"/>
            </c:ext>
          </c:extLst>
        </c:ser>
        <c:dLbls>
          <c:showLegendKey val="0"/>
          <c:showVal val="0"/>
          <c:showCatName val="0"/>
          <c:showSerName val="0"/>
          <c:showPercent val="0"/>
          <c:showBubbleSize val="0"/>
        </c:dLbls>
        <c:gapWidth val="219"/>
        <c:overlap val="-27"/>
        <c:axId val="194739664"/>
        <c:axId val="194735504"/>
      </c:barChart>
      <c:lineChart>
        <c:grouping val="standard"/>
        <c:varyColors val="0"/>
        <c:dLbls>
          <c:showLegendKey val="0"/>
          <c:showVal val="0"/>
          <c:showCatName val="0"/>
          <c:showSerName val="0"/>
          <c:showPercent val="0"/>
          <c:showBubbleSize val="0"/>
        </c:dLbls>
        <c:marker val="1"/>
        <c:smooth val="0"/>
        <c:axId val="194739664"/>
        <c:axId val="194735504"/>
        <c:extLst>
          <c:ext xmlns:c15="http://schemas.microsoft.com/office/drawing/2012/chart" uri="{02D57815-91ED-43cb-92C2-25804820EDAC}">
            <c15:filteredLineSeries>
              <c15:ser>
                <c:idx val="6"/>
                <c:order val="6"/>
                <c:tx>
                  <c:strRef>
                    <c:extLst>
                      <c:ext uri="{02D57815-91ED-43cb-92C2-25804820EDAC}">
                        <c15:formulaRef>
                          <c15:sqref>Ambiental!$B$19</c15:sqref>
                        </c15:formulaRef>
                      </c:ext>
                    </c:extLst>
                    <c:strCache>
                      <c:ptCount val="1"/>
                      <c:pt idx="0">
                        <c:v>Total water extraction from all areas</c:v>
                      </c:pt>
                    </c:strCache>
                  </c:strRef>
                </c:tx>
                <c:spPr>
                  <a:ln w="28575" cap="rnd">
                    <a:solidFill>
                      <a:schemeClr val="accent1">
                        <a:lumMod val="60000"/>
                      </a:schemeClr>
                    </a:solidFill>
                    <a:round/>
                  </a:ln>
                  <a:effectLst/>
                </c:spPr>
                <c:marker>
                  <c:symbol val="none"/>
                </c:marker>
                <c:cat>
                  <c:multiLvlStrRef>
                    <c:extLst>
                      <c:ext uri="{02D57815-91ED-43cb-92C2-25804820EDAC}">
                        <c15:formulaRef>
                          <c15:sqref>Ambiental!$D$11:$AA$12</c15:sqref>
                        </c15:formulaRef>
                      </c:ext>
                    </c:extLst>
                    <c:multiLvlStrCache>
                      <c:ptCount val="24"/>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2018</c:v>
                        </c:pt>
                        <c:pt idx="21">
                          <c:v>2019</c:v>
                        </c:pt>
                        <c:pt idx="22">
                          <c:v>2020</c:v>
                        </c:pt>
                        <c:pt idx="23">
                          <c:v>2021</c:v>
                        </c:pt>
                      </c:lvl>
                      <c:lvl>
                        <c:pt idx="0">
                          <c:v>GEB</c:v>
                        </c:pt>
                        <c:pt idx="4">
                          <c:v>TGI</c:v>
                        </c:pt>
                        <c:pt idx="8">
                          <c:v>Cálidda</c:v>
                        </c:pt>
                        <c:pt idx="12">
                          <c:v>Contugas</c:v>
                        </c:pt>
                        <c:pt idx="16">
                          <c:v>Electrodunas</c:v>
                        </c:pt>
                        <c:pt idx="20">
                          <c:v>Trecsa</c:v>
                        </c:pt>
                      </c:lvl>
                    </c:multiLvlStrCache>
                  </c:multiLvlStrRef>
                </c:cat>
                <c:val>
                  <c:numRef>
                    <c:extLst>
                      <c:ext uri="{02D57815-91ED-43cb-92C2-25804820EDAC}">
                        <c15:formulaRef>
                          <c15:sqref>Ambiental!$D$19:$AA$19</c15:sqref>
                        </c15:formulaRef>
                      </c:ext>
                    </c:extLst>
                    <c:numCache>
                      <c:formatCode>#,##0.00</c:formatCode>
                      <c:ptCount val="24"/>
                      <c:pt idx="0">
                        <c:v>6.48</c:v>
                      </c:pt>
                      <c:pt idx="1">
                        <c:v>6.72</c:v>
                      </c:pt>
                      <c:pt idx="2">
                        <c:v>11.209999999999999</c:v>
                      </c:pt>
                      <c:pt idx="3">
                        <c:v>5.9700000000000006</c:v>
                      </c:pt>
                      <c:pt idx="4">
                        <c:v>5.16</c:v>
                      </c:pt>
                      <c:pt idx="5">
                        <c:v>4.91</c:v>
                      </c:pt>
                      <c:pt idx="6">
                        <c:v>3.3</c:v>
                      </c:pt>
                      <c:pt idx="7">
                        <c:v>2.5</c:v>
                      </c:pt>
                      <c:pt idx="8">
                        <c:v>0</c:v>
                      </c:pt>
                      <c:pt idx="9">
                        <c:v>0</c:v>
                      </c:pt>
                      <c:pt idx="10">
                        <c:v>3.5</c:v>
                      </c:pt>
                      <c:pt idx="11">
                        <c:v>1.45</c:v>
                      </c:pt>
                      <c:pt idx="12">
                        <c:v>0</c:v>
                      </c:pt>
                      <c:pt idx="13">
                        <c:v>7.73</c:v>
                      </c:pt>
                      <c:pt idx="14">
                        <c:v>3.68</c:v>
                      </c:pt>
                      <c:pt idx="15">
                        <c:v>3.11</c:v>
                      </c:pt>
                      <c:pt idx="16">
                        <c:v>0</c:v>
                      </c:pt>
                      <c:pt idx="17">
                        <c:v>0</c:v>
                      </c:pt>
                      <c:pt idx="18">
                        <c:v>1.44</c:v>
                      </c:pt>
                      <c:pt idx="19">
                        <c:v>2.3199999999999998</c:v>
                      </c:pt>
                      <c:pt idx="20">
                        <c:v>0</c:v>
                      </c:pt>
                      <c:pt idx="21">
                        <c:v>1.19</c:v>
                      </c:pt>
                      <c:pt idx="22">
                        <c:v>0.93</c:v>
                      </c:pt>
                      <c:pt idx="23">
                        <c:v>1.9300000000000002</c:v>
                      </c:pt>
                    </c:numCache>
                  </c:numRef>
                </c:val>
                <c:smooth val="0"/>
                <c:extLst>
                  <c:ext xmlns:c16="http://schemas.microsoft.com/office/drawing/2014/chart" uri="{C3380CC4-5D6E-409C-BE32-E72D297353CC}">
                    <c16:uniqueId val="{00000006-8FA8-4CEE-8822-C52128831F92}"/>
                  </c:ext>
                </c:extLst>
              </c15:ser>
            </c15:filteredLineSeries>
          </c:ext>
        </c:extLst>
      </c:lineChart>
      <c:catAx>
        <c:axId val="194739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194735504"/>
        <c:crosses val="autoZero"/>
        <c:auto val="1"/>
        <c:lblAlgn val="ctr"/>
        <c:lblOffset val="100"/>
        <c:noMultiLvlLbl val="0"/>
      </c:catAx>
      <c:valAx>
        <c:axId val="1947355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194739664"/>
        <c:crosses val="autoZero"/>
        <c:crossBetween val="between"/>
      </c:valAx>
      <c:spPr>
        <a:noFill/>
        <a:ln>
          <a:noFill/>
        </a:ln>
        <a:effectLst/>
      </c:spPr>
    </c:plotArea>
    <c:legend>
      <c:legendPos val="b"/>
      <c:layout>
        <c:manualLayout>
          <c:xMode val="edge"/>
          <c:yMode val="edge"/>
          <c:x val="9.0028225825452252E-2"/>
          <c:y val="0.80887889013873271"/>
          <c:w val="0.86303133113746777"/>
          <c:h val="0.16826396700412449"/>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100" b="1">
                <a:latin typeface="Arial" panose="020B0604020202020204" pitchFamily="34" charset="0"/>
                <a:cs typeface="Arial" panose="020B0604020202020204" pitchFamily="34" charset="0"/>
              </a:rPr>
              <a:t>Waste Management</a:t>
            </a:r>
          </a:p>
          <a:p>
            <a:pPr>
              <a:defRPr sz="1200" b="1"/>
            </a:pPr>
            <a:r>
              <a:rPr lang="es-CO" sz="1200" b="1">
                <a:latin typeface="Arial" panose="020B0604020202020204" pitchFamily="34" charset="0"/>
                <a:cs typeface="Arial" panose="020B0604020202020204" pitchFamily="34" charset="0"/>
              </a:rPr>
              <a:t> </a:t>
            </a:r>
            <a:r>
              <a:rPr lang="es-CO" sz="1000" b="0">
                <a:solidFill>
                  <a:schemeClr val="bg1">
                    <a:lumMod val="65000"/>
                  </a:schemeClr>
                </a:solidFill>
                <a:latin typeface="Arial" panose="020B0604020202020204" pitchFamily="34" charset="0"/>
                <a:cs typeface="Arial" panose="020B0604020202020204" pitchFamily="34" charset="0"/>
              </a:rPr>
              <a:t>Gestión</a:t>
            </a:r>
            <a:r>
              <a:rPr lang="es-CO" sz="1000" b="0" baseline="0">
                <a:solidFill>
                  <a:schemeClr val="bg1">
                    <a:lumMod val="65000"/>
                  </a:schemeClr>
                </a:solidFill>
                <a:latin typeface="Arial" panose="020B0604020202020204" pitchFamily="34" charset="0"/>
                <a:cs typeface="Arial" panose="020B0604020202020204" pitchFamily="34" charset="0"/>
              </a:rPr>
              <a:t> de Residuos</a:t>
            </a:r>
            <a:endParaRPr lang="es-CO" sz="1200" b="0">
              <a:solidFill>
                <a:schemeClr val="bg1">
                  <a:lumMod val="65000"/>
                </a:schemeClr>
              </a:solidFill>
              <a:latin typeface="Arial" panose="020B0604020202020204" pitchFamily="34" charset="0"/>
              <a:cs typeface="Arial" panose="020B0604020202020204" pitchFamily="34" charset="0"/>
            </a:endParaRPr>
          </a:p>
        </c:rich>
      </c:tx>
      <c:layout>
        <c:manualLayout>
          <c:xMode val="edge"/>
          <c:yMode val="edge"/>
          <c:x val="0.40100330033003295"/>
          <c:y val="3.853564547206165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9.8114913853590086E-2"/>
          <c:y val="0.19302504816955685"/>
          <c:w val="0.87284218185598084"/>
          <c:h val="0.43071655060458486"/>
        </c:manualLayout>
      </c:layout>
      <c:barChart>
        <c:barDir val="col"/>
        <c:grouping val="clustered"/>
        <c:varyColors val="0"/>
        <c:ser>
          <c:idx val="0"/>
          <c:order val="0"/>
          <c:tx>
            <c:strRef>
              <c:f>Ambiental!$B$24</c:f>
              <c:strCache>
                <c:ptCount val="1"/>
                <c:pt idx="0">
                  <c:v>Total recycled/reused</c:v>
                </c:pt>
              </c:strCache>
            </c:strRef>
          </c:tx>
          <c:spPr>
            <a:solidFill>
              <a:schemeClr val="accent1"/>
            </a:solidFill>
            <a:ln>
              <a:noFill/>
            </a:ln>
            <a:effectLst/>
          </c:spPr>
          <c:invertIfNegative val="0"/>
          <c:cat>
            <c:multiLvlStrRef>
              <c:f>Ambiental!$D$22:$AA$23</c:f>
              <c:multiLvlStrCache>
                <c:ptCount val="24"/>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2018</c:v>
                  </c:pt>
                  <c:pt idx="21">
                    <c:v>2019</c:v>
                  </c:pt>
                  <c:pt idx="22">
                    <c:v>2020</c:v>
                  </c:pt>
                  <c:pt idx="23">
                    <c:v>2021</c:v>
                  </c:pt>
                </c:lvl>
                <c:lvl>
                  <c:pt idx="0">
                    <c:v>GEB</c:v>
                  </c:pt>
                  <c:pt idx="4">
                    <c:v>TGI</c:v>
                  </c:pt>
                  <c:pt idx="8">
                    <c:v>Cálidda</c:v>
                  </c:pt>
                  <c:pt idx="12">
                    <c:v>Contugas</c:v>
                  </c:pt>
                  <c:pt idx="16">
                    <c:v>Electrodunas</c:v>
                  </c:pt>
                  <c:pt idx="20">
                    <c:v>Trecsa</c:v>
                  </c:pt>
                </c:lvl>
              </c:multiLvlStrCache>
            </c:multiLvlStrRef>
          </c:cat>
          <c:val>
            <c:numRef>
              <c:f>Ambiental!$D$24:$AA$24</c:f>
              <c:numCache>
                <c:formatCode>#,##0.00</c:formatCode>
                <c:ptCount val="24"/>
                <c:pt idx="0">
                  <c:v>11.48</c:v>
                </c:pt>
                <c:pt idx="1">
                  <c:v>25.79</c:v>
                </c:pt>
                <c:pt idx="2">
                  <c:v>4468.37</c:v>
                </c:pt>
                <c:pt idx="3">
                  <c:v>1465.92</c:v>
                </c:pt>
                <c:pt idx="4">
                  <c:v>30.46</c:v>
                </c:pt>
                <c:pt idx="5">
                  <c:v>0</c:v>
                </c:pt>
                <c:pt idx="6">
                  <c:v>41</c:v>
                </c:pt>
                <c:pt idx="7">
                  <c:v>7</c:v>
                </c:pt>
                <c:pt idx="8">
                  <c:v>11.04</c:v>
                </c:pt>
                <c:pt idx="9">
                  <c:v>14.47</c:v>
                </c:pt>
                <c:pt idx="10">
                  <c:v>6.61</c:v>
                </c:pt>
                <c:pt idx="11">
                  <c:v>137.63</c:v>
                </c:pt>
                <c:pt idx="12">
                  <c:v>0.89</c:v>
                </c:pt>
                <c:pt idx="13">
                  <c:v>0.56999999999999995</c:v>
                </c:pt>
                <c:pt idx="14">
                  <c:v>0.72</c:v>
                </c:pt>
                <c:pt idx="15">
                  <c:v>1.49</c:v>
                </c:pt>
                <c:pt idx="16">
                  <c:v>0</c:v>
                </c:pt>
                <c:pt idx="17">
                  <c:v>0</c:v>
                </c:pt>
                <c:pt idx="18">
                  <c:v>110</c:v>
                </c:pt>
                <c:pt idx="19">
                  <c:v>114</c:v>
                </c:pt>
                <c:pt idx="20">
                  <c:v>0</c:v>
                </c:pt>
                <c:pt idx="21">
                  <c:v>0.01</c:v>
                </c:pt>
                <c:pt idx="22">
                  <c:v>4.3600000000000003</c:v>
                </c:pt>
                <c:pt idx="23">
                  <c:v>2.3E-2</c:v>
                </c:pt>
              </c:numCache>
            </c:numRef>
          </c:val>
          <c:extLst>
            <c:ext xmlns:c16="http://schemas.microsoft.com/office/drawing/2014/chart" uri="{C3380CC4-5D6E-409C-BE32-E72D297353CC}">
              <c16:uniqueId val="{00000000-CA2B-4325-A3AC-1593F43D96C8}"/>
            </c:ext>
          </c:extLst>
        </c:ser>
        <c:ser>
          <c:idx val="1"/>
          <c:order val="1"/>
          <c:tx>
            <c:strRef>
              <c:f>Ambiental!$B$25</c:f>
              <c:strCache>
                <c:ptCount val="1"/>
                <c:pt idx="0">
                  <c:v>Total eliminated</c:v>
                </c:pt>
              </c:strCache>
            </c:strRef>
          </c:tx>
          <c:spPr>
            <a:solidFill>
              <a:schemeClr val="accent2"/>
            </a:solidFill>
            <a:ln>
              <a:noFill/>
            </a:ln>
            <a:effectLst/>
          </c:spPr>
          <c:invertIfNegative val="0"/>
          <c:cat>
            <c:multiLvlStrRef>
              <c:f>Ambiental!$D$22:$AA$23</c:f>
              <c:multiLvlStrCache>
                <c:ptCount val="24"/>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2018</c:v>
                  </c:pt>
                  <c:pt idx="21">
                    <c:v>2019</c:v>
                  </c:pt>
                  <c:pt idx="22">
                    <c:v>2020</c:v>
                  </c:pt>
                  <c:pt idx="23">
                    <c:v>2021</c:v>
                  </c:pt>
                </c:lvl>
                <c:lvl>
                  <c:pt idx="0">
                    <c:v>GEB</c:v>
                  </c:pt>
                  <c:pt idx="4">
                    <c:v>TGI</c:v>
                  </c:pt>
                  <c:pt idx="8">
                    <c:v>Cálidda</c:v>
                  </c:pt>
                  <c:pt idx="12">
                    <c:v>Contugas</c:v>
                  </c:pt>
                  <c:pt idx="16">
                    <c:v>Electrodunas</c:v>
                  </c:pt>
                  <c:pt idx="20">
                    <c:v>Trecsa</c:v>
                  </c:pt>
                </c:lvl>
              </c:multiLvlStrCache>
            </c:multiLvlStrRef>
          </c:cat>
          <c:val>
            <c:numRef>
              <c:f>Ambiental!$D$25:$AA$25</c:f>
              <c:numCache>
                <c:formatCode>#,##0.00</c:formatCode>
                <c:ptCount val="24"/>
                <c:pt idx="0">
                  <c:v>0</c:v>
                </c:pt>
                <c:pt idx="1">
                  <c:v>192.6</c:v>
                </c:pt>
                <c:pt idx="2">
                  <c:v>0</c:v>
                </c:pt>
                <c:pt idx="3">
                  <c:v>0</c:v>
                </c:pt>
                <c:pt idx="4">
                  <c:v>24.24</c:v>
                </c:pt>
                <c:pt idx="5">
                  <c:v>22.32</c:v>
                </c:pt>
                <c:pt idx="6">
                  <c:v>26.29</c:v>
                </c:pt>
                <c:pt idx="7">
                  <c:v>11.2</c:v>
                </c:pt>
                <c:pt idx="8">
                  <c:v>60.36</c:v>
                </c:pt>
                <c:pt idx="9">
                  <c:v>52.9</c:v>
                </c:pt>
                <c:pt idx="10">
                  <c:v>25.72</c:v>
                </c:pt>
                <c:pt idx="11">
                  <c:v>145.1</c:v>
                </c:pt>
                <c:pt idx="12">
                  <c:v>16.75</c:v>
                </c:pt>
                <c:pt idx="13">
                  <c:v>11.74</c:v>
                </c:pt>
                <c:pt idx="14">
                  <c:v>2.2999999999999998</c:v>
                </c:pt>
                <c:pt idx="15">
                  <c:v>2.56</c:v>
                </c:pt>
                <c:pt idx="16">
                  <c:v>0</c:v>
                </c:pt>
                <c:pt idx="17">
                  <c:v>0</c:v>
                </c:pt>
                <c:pt idx="18">
                  <c:v>48</c:v>
                </c:pt>
                <c:pt idx="19">
                  <c:v>76</c:v>
                </c:pt>
                <c:pt idx="20">
                  <c:v>0</c:v>
                </c:pt>
                <c:pt idx="21">
                  <c:v>1.71</c:v>
                </c:pt>
                <c:pt idx="22">
                  <c:v>0.94</c:v>
                </c:pt>
                <c:pt idx="23">
                  <c:v>0</c:v>
                </c:pt>
              </c:numCache>
            </c:numRef>
          </c:val>
          <c:extLst>
            <c:ext xmlns:c16="http://schemas.microsoft.com/office/drawing/2014/chart" uri="{C3380CC4-5D6E-409C-BE32-E72D297353CC}">
              <c16:uniqueId val="{00000001-CA2B-4325-A3AC-1593F43D96C8}"/>
            </c:ext>
          </c:extLst>
        </c:ser>
        <c:ser>
          <c:idx val="2"/>
          <c:order val="2"/>
          <c:tx>
            <c:strRef>
              <c:f>Ambiental!$B$26</c:f>
              <c:strCache>
                <c:ptCount val="1"/>
                <c:pt idx="0">
                  <c:v>Sent to landfills</c:v>
                </c:pt>
              </c:strCache>
            </c:strRef>
          </c:tx>
          <c:spPr>
            <a:solidFill>
              <a:schemeClr val="accent3"/>
            </a:solidFill>
            <a:ln>
              <a:noFill/>
            </a:ln>
            <a:effectLst/>
          </c:spPr>
          <c:invertIfNegative val="0"/>
          <c:cat>
            <c:multiLvlStrRef>
              <c:f>Ambiental!$D$22:$AA$23</c:f>
              <c:multiLvlStrCache>
                <c:ptCount val="24"/>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2018</c:v>
                  </c:pt>
                  <c:pt idx="21">
                    <c:v>2019</c:v>
                  </c:pt>
                  <c:pt idx="22">
                    <c:v>2020</c:v>
                  </c:pt>
                  <c:pt idx="23">
                    <c:v>2021</c:v>
                  </c:pt>
                </c:lvl>
                <c:lvl>
                  <c:pt idx="0">
                    <c:v>GEB</c:v>
                  </c:pt>
                  <c:pt idx="4">
                    <c:v>TGI</c:v>
                  </c:pt>
                  <c:pt idx="8">
                    <c:v>Cálidda</c:v>
                  </c:pt>
                  <c:pt idx="12">
                    <c:v>Contugas</c:v>
                  </c:pt>
                  <c:pt idx="16">
                    <c:v>Electrodunas</c:v>
                  </c:pt>
                  <c:pt idx="20">
                    <c:v>Trecsa</c:v>
                  </c:pt>
                </c:lvl>
              </c:multiLvlStrCache>
            </c:multiLvlStrRef>
          </c:cat>
          <c:val>
            <c:numRef>
              <c:f>Ambiental!$D$26:$AA$26</c:f>
              <c:numCache>
                <c:formatCode>#,##0.00</c:formatCode>
                <c:ptCount val="24"/>
                <c:pt idx="0">
                  <c:v>0</c:v>
                </c:pt>
                <c:pt idx="1">
                  <c:v>0</c:v>
                </c:pt>
                <c:pt idx="2">
                  <c:v>0</c:v>
                </c:pt>
                <c:pt idx="3">
                  <c:v>2945.9</c:v>
                </c:pt>
                <c:pt idx="4">
                  <c:v>12.67</c:v>
                </c:pt>
                <c:pt idx="5">
                  <c:v>10.82</c:v>
                </c:pt>
                <c:pt idx="6">
                  <c:v>11.81</c:v>
                </c:pt>
                <c:pt idx="7">
                  <c:v>8</c:v>
                </c:pt>
                <c:pt idx="8">
                  <c:v>9.07</c:v>
                </c:pt>
                <c:pt idx="9">
                  <c:v>11.97</c:v>
                </c:pt>
                <c:pt idx="10">
                  <c:v>7.3</c:v>
                </c:pt>
                <c:pt idx="11">
                  <c:v>12.78</c:v>
                </c:pt>
                <c:pt idx="12">
                  <c:v>15.14</c:v>
                </c:pt>
                <c:pt idx="13">
                  <c:v>10.65</c:v>
                </c:pt>
                <c:pt idx="14">
                  <c:v>1.99</c:v>
                </c:pt>
                <c:pt idx="15">
                  <c:v>4.8899999999999997</c:v>
                </c:pt>
                <c:pt idx="16">
                  <c:v>0</c:v>
                </c:pt>
                <c:pt idx="17">
                  <c:v>0</c:v>
                </c:pt>
                <c:pt idx="18">
                  <c:v>0</c:v>
                </c:pt>
                <c:pt idx="19">
                  <c:v>0</c:v>
                </c:pt>
                <c:pt idx="20">
                  <c:v>0</c:v>
                </c:pt>
                <c:pt idx="21">
                  <c:v>1.71</c:v>
                </c:pt>
                <c:pt idx="22">
                  <c:v>0.57999999999999996</c:v>
                </c:pt>
                <c:pt idx="23">
                  <c:v>1.58</c:v>
                </c:pt>
              </c:numCache>
            </c:numRef>
          </c:val>
          <c:extLst>
            <c:ext xmlns:c16="http://schemas.microsoft.com/office/drawing/2014/chart" uri="{C3380CC4-5D6E-409C-BE32-E72D297353CC}">
              <c16:uniqueId val="{00000002-CA2B-4325-A3AC-1593F43D96C8}"/>
            </c:ext>
          </c:extLst>
        </c:ser>
        <c:ser>
          <c:idx val="3"/>
          <c:order val="3"/>
          <c:tx>
            <c:strRef>
              <c:f>Ambiental!$B$27</c:f>
              <c:strCache>
                <c:ptCount val="1"/>
                <c:pt idx="0">
                  <c:v>Incinerated with energy recovery</c:v>
                </c:pt>
              </c:strCache>
            </c:strRef>
          </c:tx>
          <c:spPr>
            <a:solidFill>
              <a:schemeClr val="accent4"/>
            </a:solidFill>
            <a:ln>
              <a:noFill/>
            </a:ln>
            <a:effectLst/>
          </c:spPr>
          <c:invertIfNegative val="0"/>
          <c:cat>
            <c:multiLvlStrRef>
              <c:f>Ambiental!$D$22:$AA$23</c:f>
              <c:multiLvlStrCache>
                <c:ptCount val="24"/>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2018</c:v>
                  </c:pt>
                  <c:pt idx="21">
                    <c:v>2019</c:v>
                  </c:pt>
                  <c:pt idx="22">
                    <c:v>2020</c:v>
                  </c:pt>
                  <c:pt idx="23">
                    <c:v>2021</c:v>
                  </c:pt>
                </c:lvl>
                <c:lvl>
                  <c:pt idx="0">
                    <c:v>GEB</c:v>
                  </c:pt>
                  <c:pt idx="4">
                    <c:v>TGI</c:v>
                  </c:pt>
                  <c:pt idx="8">
                    <c:v>Cálidda</c:v>
                  </c:pt>
                  <c:pt idx="12">
                    <c:v>Contugas</c:v>
                  </c:pt>
                  <c:pt idx="16">
                    <c:v>Electrodunas</c:v>
                  </c:pt>
                  <c:pt idx="20">
                    <c:v>Trecsa</c:v>
                  </c:pt>
                </c:lvl>
              </c:multiLvlStrCache>
            </c:multiLvlStrRef>
          </c:cat>
          <c:val>
            <c:numRef>
              <c:f>Ambiental!$D$27:$AA$27</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3-CA2B-4325-A3AC-1593F43D96C8}"/>
            </c:ext>
          </c:extLst>
        </c:ser>
        <c:ser>
          <c:idx val="4"/>
          <c:order val="4"/>
          <c:tx>
            <c:strRef>
              <c:f>Ambiental!$B$28</c:f>
              <c:strCache>
                <c:ptCount val="1"/>
                <c:pt idx="0">
                  <c:v>Incinerated without energy recovery</c:v>
                </c:pt>
              </c:strCache>
            </c:strRef>
          </c:tx>
          <c:spPr>
            <a:solidFill>
              <a:schemeClr val="accent5"/>
            </a:solidFill>
            <a:ln>
              <a:noFill/>
            </a:ln>
            <a:effectLst/>
          </c:spPr>
          <c:invertIfNegative val="0"/>
          <c:cat>
            <c:multiLvlStrRef>
              <c:f>Ambiental!$D$22:$AA$23</c:f>
              <c:multiLvlStrCache>
                <c:ptCount val="24"/>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2018</c:v>
                  </c:pt>
                  <c:pt idx="21">
                    <c:v>2019</c:v>
                  </c:pt>
                  <c:pt idx="22">
                    <c:v>2020</c:v>
                  </c:pt>
                  <c:pt idx="23">
                    <c:v>2021</c:v>
                  </c:pt>
                </c:lvl>
                <c:lvl>
                  <c:pt idx="0">
                    <c:v>GEB</c:v>
                  </c:pt>
                  <c:pt idx="4">
                    <c:v>TGI</c:v>
                  </c:pt>
                  <c:pt idx="8">
                    <c:v>Cálidda</c:v>
                  </c:pt>
                  <c:pt idx="12">
                    <c:v>Contugas</c:v>
                  </c:pt>
                  <c:pt idx="16">
                    <c:v>Electrodunas</c:v>
                  </c:pt>
                  <c:pt idx="20">
                    <c:v>Trecsa</c:v>
                  </c:pt>
                </c:lvl>
              </c:multiLvlStrCache>
            </c:multiLvlStrRef>
          </c:cat>
          <c:val>
            <c:numRef>
              <c:f>Ambiental!$D$28:$AA$28</c:f>
              <c:numCache>
                <c:formatCode>#,##0.00</c:formatCode>
                <c:ptCount val="24"/>
                <c:pt idx="0">
                  <c:v>0</c:v>
                </c:pt>
                <c:pt idx="1">
                  <c:v>0</c:v>
                </c:pt>
                <c:pt idx="2">
                  <c:v>32.700000000000003</c:v>
                </c:pt>
                <c:pt idx="3">
                  <c:v>20.23</c:v>
                </c:pt>
                <c:pt idx="4">
                  <c:v>0</c:v>
                </c:pt>
                <c:pt idx="5">
                  <c:v>7.0000000000000007E-2</c:v>
                </c:pt>
                <c:pt idx="6">
                  <c:v>0.55000000000000004</c:v>
                </c:pt>
                <c:pt idx="7">
                  <c:v>0.4</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0.37</c:v>
                </c:pt>
                <c:pt idx="23">
                  <c:v>0</c:v>
                </c:pt>
              </c:numCache>
            </c:numRef>
          </c:val>
          <c:extLst>
            <c:ext xmlns:c16="http://schemas.microsoft.com/office/drawing/2014/chart" uri="{C3380CC4-5D6E-409C-BE32-E72D297353CC}">
              <c16:uniqueId val="{00000004-CA2B-4325-A3AC-1593F43D96C8}"/>
            </c:ext>
          </c:extLst>
        </c:ser>
        <c:ser>
          <c:idx val="5"/>
          <c:order val="5"/>
          <c:tx>
            <c:strRef>
              <c:f>Ambiental!$B$29</c:f>
              <c:strCache>
                <c:ptCount val="1"/>
                <c:pt idx="0">
                  <c:v>Disposed by other methods</c:v>
                </c:pt>
              </c:strCache>
            </c:strRef>
          </c:tx>
          <c:spPr>
            <a:solidFill>
              <a:schemeClr val="accent6"/>
            </a:solidFill>
            <a:ln>
              <a:noFill/>
            </a:ln>
            <a:effectLst/>
          </c:spPr>
          <c:invertIfNegative val="0"/>
          <c:cat>
            <c:multiLvlStrRef>
              <c:f>Ambiental!$D$22:$AA$23</c:f>
              <c:multiLvlStrCache>
                <c:ptCount val="24"/>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2018</c:v>
                  </c:pt>
                  <c:pt idx="21">
                    <c:v>2019</c:v>
                  </c:pt>
                  <c:pt idx="22">
                    <c:v>2020</c:v>
                  </c:pt>
                  <c:pt idx="23">
                    <c:v>2021</c:v>
                  </c:pt>
                </c:lvl>
                <c:lvl>
                  <c:pt idx="0">
                    <c:v>GEB</c:v>
                  </c:pt>
                  <c:pt idx="4">
                    <c:v>TGI</c:v>
                  </c:pt>
                  <c:pt idx="8">
                    <c:v>Cálidda</c:v>
                  </c:pt>
                  <c:pt idx="12">
                    <c:v>Contugas</c:v>
                  </c:pt>
                  <c:pt idx="16">
                    <c:v>Electrodunas</c:v>
                  </c:pt>
                  <c:pt idx="20">
                    <c:v>Trecsa</c:v>
                  </c:pt>
                </c:lvl>
              </c:multiLvlStrCache>
            </c:multiLvlStrRef>
          </c:cat>
          <c:val>
            <c:numRef>
              <c:f>Ambiental!$D$29:$AA$29</c:f>
              <c:numCache>
                <c:formatCode>#,##0.00</c:formatCode>
                <c:ptCount val="24"/>
                <c:pt idx="0">
                  <c:v>0</c:v>
                </c:pt>
                <c:pt idx="1">
                  <c:v>0</c:v>
                </c:pt>
                <c:pt idx="2">
                  <c:v>0</c:v>
                </c:pt>
                <c:pt idx="3">
                  <c:v>0.3</c:v>
                </c:pt>
                <c:pt idx="4">
                  <c:v>579</c:v>
                </c:pt>
                <c:pt idx="5">
                  <c:v>287</c:v>
                </c:pt>
                <c:pt idx="6">
                  <c:v>782</c:v>
                </c:pt>
                <c:pt idx="7">
                  <c:v>553</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5-CA2B-4325-A3AC-1593F43D96C8}"/>
            </c:ext>
          </c:extLst>
        </c:ser>
        <c:dLbls>
          <c:showLegendKey val="0"/>
          <c:showVal val="0"/>
          <c:showCatName val="0"/>
          <c:showSerName val="0"/>
          <c:showPercent val="0"/>
          <c:showBubbleSize val="0"/>
        </c:dLbls>
        <c:gapWidth val="219"/>
        <c:overlap val="-27"/>
        <c:axId val="1666420064"/>
        <c:axId val="1666420480"/>
      </c:barChart>
      <c:lineChart>
        <c:grouping val="standard"/>
        <c:varyColors val="0"/>
        <c:dLbls>
          <c:showLegendKey val="0"/>
          <c:showVal val="0"/>
          <c:showCatName val="0"/>
          <c:showSerName val="0"/>
          <c:showPercent val="0"/>
          <c:showBubbleSize val="0"/>
        </c:dLbls>
        <c:marker val="1"/>
        <c:smooth val="0"/>
        <c:axId val="1666420064"/>
        <c:axId val="1666420480"/>
        <c:extLst>
          <c:ext xmlns:c15="http://schemas.microsoft.com/office/drawing/2012/chart" uri="{02D57815-91ED-43cb-92C2-25804820EDAC}">
            <c15:filteredLineSeries>
              <c15:ser>
                <c:idx val="6"/>
                <c:order val="6"/>
                <c:tx>
                  <c:strRef>
                    <c:extLst>
                      <c:ext uri="{02D57815-91ED-43cb-92C2-25804820EDAC}">
                        <c15:formulaRef>
                          <c15:sqref>Ambiental!$B$30</c15:sqref>
                        </c15:formulaRef>
                      </c:ext>
                    </c:extLst>
                    <c:strCache>
                      <c:ptCount val="1"/>
                      <c:pt idx="0">
                        <c:v>Total waste generated</c:v>
                      </c:pt>
                    </c:strCache>
                  </c:strRef>
                </c:tx>
                <c:spPr>
                  <a:ln w="28575" cap="rnd">
                    <a:solidFill>
                      <a:schemeClr val="accent1">
                        <a:lumMod val="60000"/>
                      </a:schemeClr>
                    </a:solidFill>
                    <a:round/>
                  </a:ln>
                  <a:effectLst/>
                </c:spPr>
                <c:marker>
                  <c:symbol val="none"/>
                </c:marker>
                <c:cat>
                  <c:multiLvlStrRef>
                    <c:extLst>
                      <c:ext uri="{02D57815-91ED-43cb-92C2-25804820EDAC}">
                        <c15:formulaRef>
                          <c15:sqref>Ambiental!$D$22:$AA$23</c15:sqref>
                        </c15:formulaRef>
                      </c:ext>
                    </c:extLst>
                    <c:multiLvlStrCache>
                      <c:ptCount val="24"/>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2018</c:v>
                        </c:pt>
                        <c:pt idx="21">
                          <c:v>2019</c:v>
                        </c:pt>
                        <c:pt idx="22">
                          <c:v>2020</c:v>
                        </c:pt>
                        <c:pt idx="23">
                          <c:v>2021</c:v>
                        </c:pt>
                      </c:lvl>
                      <c:lvl>
                        <c:pt idx="0">
                          <c:v>GEB</c:v>
                        </c:pt>
                        <c:pt idx="4">
                          <c:v>TGI</c:v>
                        </c:pt>
                        <c:pt idx="8">
                          <c:v>Cálidda</c:v>
                        </c:pt>
                        <c:pt idx="12">
                          <c:v>Contugas</c:v>
                        </c:pt>
                        <c:pt idx="16">
                          <c:v>Electrodunas</c:v>
                        </c:pt>
                        <c:pt idx="20">
                          <c:v>Trecsa</c:v>
                        </c:pt>
                      </c:lvl>
                    </c:multiLvlStrCache>
                  </c:multiLvlStrRef>
                </c:cat>
                <c:val>
                  <c:numRef>
                    <c:extLst>
                      <c:ext uri="{02D57815-91ED-43cb-92C2-25804820EDAC}">
                        <c15:formulaRef>
                          <c15:sqref>Ambiental!$D$30:$AA$30</c15:sqref>
                        </c15:formulaRef>
                      </c:ext>
                    </c:extLst>
                    <c:numCache>
                      <c:formatCode>#,##0.00</c:formatCode>
                      <c:ptCount val="24"/>
                      <c:pt idx="0">
                        <c:v>11.48</c:v>
                      </c:pt>
                      <c:pt idx="1">
                        <c:v>218.39</c:v>
                      </c:pt>
                      <c:pt idx="2">
                        <c:v>4501.07</c:v>
                      </c:pt>
                      <c:pt idx="3">
                        <c:v>4432.3499999999995</c:v>
                      </c:pt>
                      <c:pt idx="4">
                        <c:v>646.37</c:v>
                      </c:pt>
                      <c:pt idx="5">
                        <c:v>320.20999999999998</c:v>
                      </c:pt>
                      <c:pt idx="6">
                        <c:v>861.65</c:v>
                      </c:pt>
                      <c:pt idx="7">
                        <c:v>579.6</c:v>
                      </c:pt>
                      <c:pt idx="8">
                        <c:v>80.47</c:v>
                      </c:pt>
                      <c:pt idx="9">
                        <c:v>79.34</c:v>
                      </c:pt>
                      <c:pt idx="10">
                        <c:v>39.629999999999995</c:v>
                      </c:pt>
                      <c:pt idx="11">
                        <c:v>295.51</c:v>
                      </c:pt>
                      <c:pt idx="12">
                        <c:v>32.78</c:v>
                      </c:pt>
                      <c:pt idx="13">
                        <c:v>22.96</c:v>
                      </c:pt>
                      <c:pt idx="14">
                        <c:v>5.01</c:v>
                      </c:pt>
                      <c:pt idx="15">
                        <c:v>8.94</c:v>
                      </c:pt>
                      <c:pt idx="16">
                        <c:v>0</c:v>
                      </c:pt>
                      <c:pt idx="17">
                        <c:v>0</c:v>
                      </c:pt>
                      <c:pt idx="18">
                        <c:v>158</c:v>
                      </c:pt>
                      <c:pt idx="19">
                        <c:v>190</c:v>
                      </c:pt>
                      <c:pt idx="20">
                        <c:v>0</c:v>
                      </c:pt>
                      <c:pt idx="21">
                        <c:v>3.4299999999999997</c:v>
                      </c:pt>
                      <c:pt idx="22">
                        <c:v>6.2500000000000009</c:v>
                      </c:pt>
                      <c:pt idx="23">
                        <c:v>1.603</c:v>
                      </c:pt>
                    </c:numCache>
                  </c:numRef>
                </c:val>
                <c:smooth val="0"/>
                <c:extLst>
                  <c:ext xmlns:c16="http://schemas.microsoft.com/office/drawing/2014/chart" uri="{C3380CC4-5D6E-409C-BE32-E72D297353CC}">
                    <c16:uniqueId val="{00000006-CA2B-4325-A3AC-1593F43D96C8}"/>
                  </c:ext>
                </c:extLst>
              </c15:ser>
            </c15:filteredLineSeries>
          </c:ext>
        </c:extLst>
      </c:lineChart>
      <c:catAx>
        <c:axId val="1666420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1666420480"/>
        <c:crosses val="autoZero"/>
        <c:auto val="1"/>
        <c:lblAlgn val="ctr"/>
        <c:lblOffset val="100"/>
        <c:noMultiLvlLbl val="0"/>
      </c:catAx>
      <c:valAx>
        <c:axId val="16664204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1666420064"/>
        <c:crosses val="autoZero"/>
        <c:crossBetween val="between"/>
      </c:valAx>
      <c:spPr>
        <a:noFill/>
        <a:ln>
          <a:noFill/>
        </a:ln>
        <a:effectLst/>
      </c:spPr>
    </c:plotArea>
    <c:legend>
      <c:legendPos val="b"/>
      <c:layout>
        <c:manualLayout>
          <c:xMode val="edge"/>
          <c:yMode val="edge"/>
          <c:x val="8.7509576154465835E-2"/>
          <c:y val="0.81052296208638663"/>
          <c:w val="0.83554169590187355"/>
          <c:h val="0.1625020860831702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100" b="1">
                <a:latin typeface="Arial" panose="020B0604020202020204" pitchFamily="34" charset="0"/>
                <a:cs typeface="Arial" panose="020B0604020202020204" pitchFamily="34" charset="0"/>
              </a:rPr>
              <a:t>  GHG Emissions </a:t>
            </a:r>
          </a:p>
          <a:p>
            <a:pPr>
              <a:defRPr sz="1100" b="1">
                <a:latin typeface="Arial" panose="020B0604020202020204" pitchFamily="34" charset="0"/>
                <a:cs typeface="Arial" panose="020B0604020202020204" pitchFamily="34" charset="0"/>
              </a:defRPr>
            </a:pPr>
            <a:r>
              <a:rPr lang="en-US" sz="1000" b="0">
                <a:solidFill>
                  <a:schemeClr val="bg1">
                    <a:lumMod val="65000"/>
                  </a:schemeClr>
                </a:solidFill>
                <a:latin typeface="Arial" panose="020B0604020202020204" pitchFamily="34" charset="0"/>
                <a:cs typeface="Arial" panose="020B0604020202020204" pitchFamily="34" charset="0"/>
              </a:rPr>
              <a:t>Emisiones de GEI</a:t>
            </a:r>
          </a:p>
        </c:rich>
      </c:tx>
      <c:layout>
        <c:manualLayout>
          <c:xMode val="edge"/>
          <c:yMode val="edge"/>
          <c:x val="0.38277112951242542"/>
          <c:y val="3.71402042711234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0.12815645032322767"/>
          <c:y val="0.17022988505747128"/>
          <c:w val="0.83283035403707062"/>
          <c:h val="0.5379056726544279"/>
        </c:manualLayout>
      </c:layout>
      <c:barChart>
        <c:barDir val="col"/>
        <c:grouping val="clustered"/>
        <c:varyColors val="0"/>
        <c:ser>
          <c:idx val="0"/>
          <c:order val="0"/>
          <c:tx>
            <c:strRef>
              <c:f>Ambiental!$B$35</c:f>
              <c:strCache>
                <c:ptCount val="1"/>
                <c:pt idx="0">
                  <c:v>Scope 1 emissions</c:v>
                </c:pt>
              </c:strCache>
            </c:strRef>
          </c:tx>
          <c:spPr>
            <a:solidFill>
              <a:schemeClr val="accent1"/>
            </a:solidFill>
            <a:ln>
              <a:noFill/>
            </a:ln>
            <a:effectLst/>
          </c:spPr>
          <c:invertIfNegative val="0"/>
          <c:cat>
            <c:multiLvlStrRef>
              <c:f>Ambiental!$D$32:$AA$34</c:f>
              <c:multiLvlStrCache>
                <c:ptCount val="24"/>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2018</c:v>
                  </c:pt>
                  <c:pt idx="21">
                    <c:v>2019</c:v>
                  </c:pt>
                  <c:pt idx="22">
                    <c:v>2020</c:v>
                  </c:pt>
                  <c:pt idx="23">
                    <c:v>2021</c:v>
                  </c:pt>
                </c:lvl>
                <c:lvl>
                  <c:pt idx="0">
                    <c:v>GEB</c:v>
                  </c:pt>
                  <c:pt idx="4">
                    <c:v>TGI</c:v>
                  </c:pt>
                  <c:pt idx="8">
                    <c:v>Cálidda</c:v>
                  </c:pt>
                  <c:pt idx="12">
                    <c:v>Contugas</c:v>
                  </c:pt>
                  <c:pt idx="16">
                    <c:v>Electrodunas</c:v>
                  </c:pt>
                  <c:pt idx="20">
                    <c:v>Trecsa</c:v>
                  </c:pt>
                </c:lvl>
              </c:multiLvlStrCache>
            </c:multiLvlStrRef>
          </c:cat>
          <c:val>
            <c:numRef>
              <c:f>Ambiental!$D$35:$AA$35</c:f>
              <c:numCache>
                <c:formatCode>#,##0.00</c:formatCode>
                <c:ptCount val="24"/>
                <c:pt idx="0">
                  <c:v>1573.6</c:v>
                </c:pt>
                <c:pt idx="1">
                  <c:v>3599</c:v>
                </c:pt>
                <c:pt idx="2">
                  <c:v>2926.5</c:v>
                </c:pt>
                <c:pt idx="3">
                  <c:v>2926.5</c:v>
                </c:pt>
                <c:pt idx="4">
                  <c:v>139925.4</c:v>
                </c:pt>
                <c:pt idx="5">
                  <c:v>157440</c:v>
                </c:pt>
                <c:pt idx="6">
                  <c:v>116969.91</c:v>
                </c:pt>
                <c:pt idx="7">
                  <c:v>219465.3</c:v>
                </c:pt>
                <c:pt idx="8">
                  <c:v>0</c:v>
                </c:pt>
                <c:pt idx="9">
                  <c:v>16289.9</c:v>
                </c:pt>
                <c:pt idx="10">
                  <c:v>14046.9</c:v>
                </c:pt>
                <c:pt idx="11">
                  <c:v>18455.8</c:v>
                </c:pt>
                <c:pt idx="12">
                  <c:v>1733.1</c:v>
                </c:pt>
                <c:pt idx="13">
                  <c:v>2244</c:v>
                </c:pt>
                <c:pt idx="14">
                  <c:v>2008.1</c:v>
                </c:pt>
                <c:pt idx="15">
                  <c:v>4353.5</c:v>
                </c:pt>
                <c:pt idx="16">
                  <c:v>0</c:v>
                </c:pt>
                <c:pt idx="17">
                  <c:v>0</c:v>
                </c:pt>
                <c:pt idx="18">
                  <c:v>0</c:v>
                </c:pt>
                <c:pt idx="19">
                  <c:v>103716.6</c:v>
                </c:pt>
                <c:pt idx="20">
                  <c:v>0</c:v>
                </c:pt>
                <c:pt idx="21">
                  <c:v>466.5</c:v>
                </c:pt>
                <c:pt idx="22">
                  <c:v>0</c:v>
                </c:pt>
                <c:pt idx="23">
                  <c:v>127.5</c:v>
                </c:pt>
              </c:numCache>
            </c:numRef>
          </c:val>
          <c:extLst>
            <c:ext xmlns:c16="http://schemas.microsoft.com/office/drawing/2014/chart" uri="{C3380CC4-5D6E-409C-BE32-E72D297353CC}">
              <c16:uniqueId val="{00000000-A1D0-4600-B892-9D861FB2F51C}"/>
            </c:ext>
          </c:extLst>
        </c:ser>
        <c:ser>
          <c:idx val="1"/>
          <c:order val="1"/>
          <c:tx>
            <c:strRef>
              <c:f>Ambiental!$B$36</c:f>
              <c:strCache>
                <c:ptCount val="1"/>
                <c:pt idx="0">
                  <c:v>Scope 2 emissions</c:v>
                </c:pt>
              </c:strCache>
            </c:strRef>
          </c:tx>
          <c:spPr>
            <a:solidFill>
              <a:schemeClr val="accent2"/>
            </a:solidFill>
            <a:ln>
              <a:noFill/>
            </a:ln>
            <a:effectLst/>
          </c:spPr>
          <c:invertIfNegative val="0"/>
          <c:cat>
            <c:multiLvlStrRef>
              <c:f>Ambiental!$D$32:$AA$34</c:f>
              <c:multiLvlStrCache>
                <c:ptCount val="24"/>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2018</c:v>
                  </c:pt>
                  <c:pt idx="21">
                    <c:v>2019</c:v>
                  </c:pt>
                  <c:pt idx="22">
                    <c:v>2020</c:v>
                  </c:pt>
                  <c:pt idx="23">
                    <c:v>2021</c:v>
                  </c:pt>
                </c:lvl>
                <c:lvl>
                  <c:pt idx="0">
                    <c:v>GEB</c:v>
                  </c:pt>
                  <c:pt idx="4">
                    <c:v>TGI</c:v>
                  </c:pt>
                  <c:pt idx="8">
                    <c:v>Cálidda</c:v>
                  </c:pt>
                  <c:pt idx="12">
                    <c:v>Contugas</c:v>
                  </c:pt>
                  <c:pt idx="16">
                    <c:v>Electrodunas</c:v>
                  </c:pt>
                  <c:pt idx="20">
                    <c:v>Trecsa</c:v>
                  </c:pt>
                </c:lvl>
              </c:multiLvlStrCache>
            </c:multiLvlStrRef>
          </c:cat>
          <c:val>
            <c:numRef>
              <c:f>Ambiental!$D$36:$AA$36</c:f>
              <c:numCache>
                <c:formatCode>#,##0.00</c:formatCode>
                <c:ptCount val="24"/>
                <c:pt idx="0">
                  <c:v>78.5</c:v>
                </c:pt>
                <c:pt idx="1">
                  <c:v>89.8</c:v>
                </c:pt>
                <c:pt idx="2">
                  <c:v>150.6</c:v>
                </c:pt>
                <c:pt idx="3">
                  <c:v>106.4</c:v>
                </c:pt>
                <c:pt idx="4">
                  <c:v>317.10000000000002</c:v>
                </c:pt>
                <c:pt idx="5">
                  <c:v>512.29999999999995</c:v>
                </c:pt>
                <c:pt idx="6">
                  <c:v>592</c:v>
                </c:pt>
                <c:pt idx="7">
                  <c:v>414.4</c:v>
                </c:pt>
                <c:pt idx="8">
                  <c:v>0</c:v>
                </c:pt>
                <c:pt idx="9">
                  <c:v>536.6</c:v>
                </c:pt>
                <c:pt idx="10">
                  <c:v>469.7</c:v>
                </c:pt>
                <c:pt idx="11">
                  <c:v>494.4</c:v>
                </c:pt>
                <c:pt idx="12">
                  <c:v>162.9</c:v>
                </c:pt>
                <c:pt idx="13">
                  <c:v>142.5</c:v>
                </c:pt>
                <c:pt idx="14">
                  <c:v>127.3</c:v>
                </c:pt>
                <c:pt idx="15">
                  <c:v>116.8</c:v>
                </c:pt>
                <c:pt idx="16">
                  <c:v>0</c:v>
                </c:pt>
                <c:pt idx="17">
                  <c:v>0</c:v>
                </c:pt>
                <c:pt idx="18">
                  <c:v>0</c:v>
                </c:pt>
                <c:pt idx="19">
                  <c:v>109.6</c:v>
                </c:pt>
                <c:pt idx="20">
                  <c:v>0</c:v>
                </c:pt>
                <c:pt idx="21">
                  <c:v>1062.8</c:v>
                </c:pt>
                <c:pt idx="22">
                  <c:v>109.4</c:v>
                </c:pt>
                <c:pt idx="23">
                  <c:v>831.6</c:v>
                </c:pt>
              </c:numCache>
            </c:numRef>
          </c:val>
          <c:extLst>
            <c:ext xmlns:c16="http://schemas.microsoft.com/office/drawing/2014/chart" uri="{C3380CC4-5D6E-409C-BE32-E72D297353CC}">
              <c16:uniqueId val="{00000001-A1D0-4600-B892-9D861FB2F51C}"/>
            </c:ext>
          </c:extLst>
        </c:ser>
        <c:ser>
          <c:idx val="2"/>
          <c:order val="2"/>
          <c:tx>
            <c:strRef>
              <c:f>Ambiental!$B$37</c:f>
              <c:strCache>
                <c:ptCount val="1"/>
                <c:pt idx="0">
                  <c:v>Scope 3 emissions</c:v>
                </c:pt>
              </c:strCache>
            </c:strRef>
          </c:tx>
          <c:spPr>
            <a:solidFill>
              <a:schemeClr val="accent3"/>
            </a:solidFill>
            <a:ln>
              <a:noFill/>
            </a:ln>
            <a:effectLst/>
          </c:spPr>
          <c:invertIfNegative val="0"/>
          <c:cat>
            <c:multiLvlStrRef>
              <c:f>Ambiental!$D$32:$AA$34</c:f>
              <c:multiLvlStrCache>
                <c:ptCount val="24"/>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2018</c:v>
                  </c:pt>
                  <c:pt idx="21">
                    <c:v>2019</c:v>
                  </c:pt>
                  <c:pt idx="22">
                    <c:v>2020</c:v>
                  </c:pt>
                  <c:pt idx="23">
                    <c:v>2021</c:v>
                  </c:pt>
                </c:lvl>
                <c:lvl>
                  <c:pt idx="0">
                    <c:v>GEB</c:v>
                  </c:pt>
                  <c:pt idx="4">
                    <c:v>TGI</c:v>
                  </c:pt>
                  <c:pt idx="8">
                    <c:v>Cálidda</c:v>
                  </c:pt>
                  <c:pt idx="12">
                    <c:v>Contugas</c:v>
                  </c:pt>
                  <c:pt idx="16">
                    <c:v>Electrodunas</c:v>
                  </c:pt>
                  <c:pt idx="20">
                    <c:v>Trecsa</c:v>
                  </c:pt>
                </c:lvl>
              </c:multiLvlStrCache>
            </c:multiLvlStrRef>
          </c:cat>
          <c:val>
            <c:numRef>
              <c:f>Ambiental!$D$37:$AA$37</c:f>
              <c:numCache>
                <c:formatCode>#,##0.00</c:formatCode>
                <c:ptCount val="24"/>
                <c:pt idx="0">
                  <c:v>615.20000000000005</c:v>
                </c:pt>
                <c:pt idx="1">
                  <c:v>513.4</c:v>
                </c:pt>
                <c:pt idx="2">
                  <c:v>131.1</c:v>
                </c:pt>
                <c:pt idx="3">
                  <c:v>152.69999999999999</c:v>
                </c:pt>
                <c:pt idx="4">
                  <c:v>210.4</c:v>
                </c:pt>
                <c:pt idx="5">
                  <c:v>226</c:v>
                </c:pt>
                <c:pt idx="6">
                  <c:v>54.1</c:v>
                </c:pt>
                <c:pt idx="7">
                  <c:v>144.69999999999999</c:v>
                </c:pt>
                <c:pt idx="8">
                  <c:v>0</c:v>
                </c:pt>
                <c:pt idx="9">
                  <c:v>1289.4000000000001</c:v>
                </c:pt>
                <c:pt idx="10">
                  <c:v>178.7</c:v>
                </c:pt>
                <c:pt idx="11">
                  <c:v>105.1</c:v>
                </c:pt>
                <c:pt idx="12">
                  <c:v>202.1</c:v>
                </c:pt>
                <c:pt idx="13">
                  <c:v>22</c:v>
                </c:pt>
                <c:pt idx="14">
                  <c:v>0.2</c:v>
                </c:pt>
                <c:pt idx="15">
                  <c:v>2.8</c:v>
                </c:pt>
                <c:pt idx="16">
                  <c:v>0</c:v>
                </c:pt>
                <c:pt idx="17">
                  <c:v>0</c:v>
                </c:pt>
                <c:pt idx="18">
                  <c:v>0</c:v>
                </c:pt>
                <c:pt idx="19">
                  <c:v>2.9</c:v>
                </c:pt>
                <c:pt idx="20">
                  <c:v>0</c:v>
                </c:pt>
                <c:pt idx="21">
                  <c:v>476.7</c:v>
                </c:pt>
                <c:pt idx="22">
                  <c:v>0</c:v>
                </c:pt>
                <c:pt idx="23">
                  <c:v>368.7</c:v>
                </c:pt>
              </c:numCache>
            </c:numRef>
          </c:val>
          <c:extLst>
            <c:ext xmlns:c16="http://schemas.microsoft.com/office/drawing/2014/chart" uri="{C3380CC4-5D6E-409C-BE32-E72D297353CC}">
              <c16:uniqueId val="{00000002-A1D0-4600-B892-9D861FB2F51C}"/>
            </c:ext>
          </c:extLst>
        </c:ser>
        <c:dLbls>
          <c:showLegendKey val="0"/>
          <c:showVal val="0"/>
          <c:showCatName val="0"/>
          <c:showSerName val="0"/>
          <c:showPercent val="0"/>
          <c:showBubbleSize val="0"/>
        </c:dLbls>
        <c:gapWidth val="219"/>
        <c:overlap val="-27"/>
        <c:axId val="933508848"/>
        <c:axId val="933509264"/>
      </c:barChart>
      <c:lineChart>
        <c:grouping val="standard"/>
        <c:varyColors val="0"/>
        <c:ser>
          <c:idx val="3"/>
          <c:order val="3"/>
          <c:tx>
            <c:strRef>
              <c:f>Ambiental!$B$38</c:f>
              <c:strCache>
                <c:ptCount val="1"/>
                <c:pt idx="0">
                  <c:v>Total emissions</c:v>
                </c:pt>
              </c:strCache>
            </c:strRef>
          </c:tx>
          <c:spPr>
            <a:ln w="28575" cap="rnd">
              <a:solidFill>
                <a:schemeClr val="accent4"/>
              </a:solidFill>
              <a:round/>
            </a:ln>
            <a:effectLst/>
          </c:spPr>
          <c:marker>
            <c:symbol val="none"/>
          </c:marker>
          <c:cat>
            <c:multiLvlStrRef>
              <c:f>Ambiental!$D$32:$AA$34</c:f>
              <c:multiLvlStrCache>
                <c:ptCount val="24"/>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2018</c:v>
                  </c:pt>
                  <c:pt idx="21">
                    <c:v>2019</c:v>
                  </c:pt>
                  <c:pt idx="22">
                    <c:v>2020</c:v>
                  </c:pt>
                  <c:pt idx="23">
                    <c:v>2021</c:v>
                  </c:pt>
                </c:lvl>
                <c:lvl>
                  <c:pt idx="0">
                    <c:v>GEB</c:v>
                  </c:pt>
                  <c:pt idx="4">
                    <c:v>TGI</c:v>
                  </c:pt>
                  <c:pt idx="8">
                    <c:v>Cálidda</c:v>
                  </c:pt>
                  <c:pt idx="12">
                    <c:v>Contugas</c:v>
                  </c:pt>
                  <c:pt idx="16">
                    <c:v>Electrodunas</c:v>
                  </c:pt>
                  <c:pt idx="20">
                    <c:v>Trecsa</c:v>
                  </c:pt>
                </c:lvl>
              </c:multiLvlStrCache>
            </c:multiLvlStrRef>
          </c:cat>
          <c:val>
            <c:numRef>
              <c:f>Ambiental!$D$38:$AA$38</c:f>
              <c:numCache>
                <c:formatCode>#,##0.00</c:formatCode>
                <c:ptCount val="24"/>
                <c:pt idx="0">
                  <c:v>2267.3000000000002</c:v>
                </c:pt>
                <c:pt idx="1">
                  <c:v>4202.2</c:v>
                </c:pt>
                <c:pt idx="2">
                  <c:v>3208.2</c:v>
                </c:pt>
                <c:pt idx="3">
                  <c:v>3185.6</c:v>
                </c:pt>
                <c:pt idx="4">
                  <c:v>140452.9</c:v>
                </c:pt>
                <c:pt idx="5">
                  <c:v>158178.29999999999</c:v>
                </c:pt>
                <c:pt idx="6">
                  <c:v>117616.01000000001</c:v>
                </c:pt>
                <c:pt idx="7">
                  <c:v>220024.4</c:v>
                </c:pt>
                <c:pt idx="8">
                  <c:v>0</c:v>
                </c:pt>
                <c:pt idx="9">
                  <c:v>18115.900000000001</c:v>
                </c:pt>
                <c:pt idx="10">
                  <c:v>14695.300000000001</c:v>
                </c:pt>
                <c:pt idx="11">
                  <c:v>19055.3</c:v>
                </c:pt>
                <c:pt idx="12">
                  <c:v>2098.1</c:v>
                </c:pt>
                <c:pt idx="13">
                  <c:v>2408.5</c:v>
                </c:pt>
                <c:pt idx="14">
                  <c:v>2135.6</c:v>
                </c:pt>
                <c:pt idx="15">
                  <c:v>4473.1000000000004</c:v>
                </c:pt>
                <c:pt idx="16">
                  <c:v>0</c:v>
                </c:pt>
                <c:pt idx="17">
                  <c:v>0</c:v>
                </c:pt>
                <c:pt idx="18">
                  <c:v>0</c:v>
                </c:pt>
                <c:pt idx="19">
                  <c:v>103829.1</c:v>
                </c:pt>
                <c:pt idx="20">
                  <c:v>0</c:v>
                </c:pt>
                <c:pt idx="21">
                  <c:v>2006</c:v>
                </c:pt>
                <c:pt idx="22">
                  <c:v>109.4</c:v>
                </c:pt>
                <c:pt idx="23">
                  <c:v>1327.8</c:v>
                </c:pt>
              </c:numCache>
            </c:numRef>
          </c:val>
          <c:smooth val="0"/>
          <c:extLst>
            <c:ext xmlns:c16="http://schemas.microsoft.com/office/drawing/2014/chart" uri="{C3380CC4-5D6E-409C-BE32-E72D297353CC}">
              <c16:uniqueId val="{00000003-A1D0-4600-B892-9D861FB2F51C}"/>
            </c:ext>
          </c:extLst>
        </c:ser>
        <c:dLbls>
          <c:showLegendKey val="0"/>
          <c:showVal val="0"/>
          <c:showCatName val="0"/>
          <c:showSerName val="0"/>
          <c:showPercent val="0"/>
          <c:showBubbleSize val="0"/>
        </c:dLbls>
        <c:marker val="1"/>
        <c:smooth val="0"/>
        <c:axId val="933508848"/>
        <c:axId val="933509264"/>
      </c:lineChart>
      <c:catAx>
        <c:axId val="933508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933509264"/>
        <c:crosses val="autoZero"/>
        <c:auto val="1"/>
        <c:lblAlgn val="ctr"/>
        <c:lblOffset val="100"/>
        <c:noMultiLvlLbl val="0"/>
      </c:catAx>
      <c:valAx>
        <c:axId val="9335092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933508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8">
  <a:schemeClr val="accent5"/>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22</xdr:col>
      <xdr:colOff>704851</xdr:colOff>
      <xdr:row>31</xdr:row>
      <xdr:rowOff>0</xdr:rowOff>
    </xdr:to>
    <xdr:pic>
      <xdr:nvPicPr>
        <xdr:cNvPr id="14" name="Imagen 13" descr="Ciudad con edificios de fondo&#10;&#10;Descripción generada automáticamente">
          <a:extLst>
            <a:ext uri="{FF2B5EF4-FFF2-40B4-BE49-F238E27FC236}">
              <a16:creationId xmlns:a16="http://schemas.microsoft.com/office/drawing/2014/main" id="{8019835C-77D1-420B-4808-03B100A7A497}"/>
            </a:ext>
          </a:extLst>
        </xdr:cNvPr>
        <xdr:cNvPicPr>
          <a:picLocks noChangeAspect="1"/>
        </xdr:cNvPicPr>
      </xdr:nvPicPr>
      <xdr:blipFill>
        <a:blip xmlns:r="http://schemas.openxmlformats.org/officeDocument/2006/relationships" r:embed="rId1" cstate="screen">
          <a:alphaModFix amt="85000"/>
          <a:extLst>
            <a:ext uri="{28A0092B-C50C-407E-A947-70E740481C1C}">
              <a14:useLocalDpi xmlns:a14="http://schemas.microsoft.com/office/drawing/2010/main"/>
            </a:ext>
          </a:extLst>
        </a:blip>
        <a:stretch>
          <a:fillRect/>
        </a:stretch>
      </xdr:blipFill>
      <xdr:spPr>
        <a:xfrm>
          <a:off x="1" y="0"/>
          <a:ext cx="12230100" cy="6791693"/>
        </a:xfrm>
        <a:prstGeom prst="rect">
          <a:avLst/>
        </a:prstGeom>
      </xdr:spPr>
    </xdr:pic>
    <xdr:clientData/>
  </xdr:twoCellAnchor>
  <xdr:twoCellAnchor editAs="oneCell">
    <xdr:from>
      <xdr:col>0</xdr:col>
      <xdr:colOff>0</xdr:colOff>
      <xdr:row>0</xdr:row>
      <xdr:rowOff>0</xdr:rowOff>
    </xdr:from>
    <xdr:to>
      <xdr:col>22</xdr:col>
      <xdr:colOff>714374</xdr:colOff>
      <xdr:row>30</xdr:row>
      <xdr:rowOff>218125</xdr:rowOff>
    </xdr:to>
    <xdr:pic>
      <xdr:nvPicPr>
        <xdr:cNvPr id="16" name="Imagen 15">
          <a:extLst>
            <a:ext uri="{FF2B5EF4-FFF2-40B4-BE49-F238E27FC236}">
              <a16:creationId xmlns:a16="http://schemas.microsoft.com/office/drawing/2014/main" id="{95AD0259-2D27-1140-BD3E-334ACC600500}"/>
            </a:ext>
          </a:extLst>
        </xdr:cNvPr>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l="1" r="314"/>
        <a:stretch/>
      </xdr:blipFill>
      <xdr:spPr>
        <a:xfrm>
          <a:off x="0" y="0"/>
          <a:ext cx="12239624" cy="6790375"/>
        </a:xfrm>
        <a:prstGeom prst="rect">
          <a:avLst/>
        </a:prstGeom>
      </xdr:spPr>
    </xdr:pic>
    <xdr:clientData/>
  </xdr:twoCellAnchor>
  <xdr:twoCellAnchor>
    <xdr:from>
      <xdr:col>13</xdr:col>
      <xdr:colOff>76359</xdr:colOff>
      <xdr:row>22</xdr:row>
      <xdr:rowOff>23727</xdr:rowOff>
    </xdr:from>
    <xdr:to>
      <xdr:col>22</xdr:col>
      <xdr:colOff>596153</xdr:colOff>
      <xdr:row>27</xdr:row>
      <xdr:rowOff>141034</xdr:rowOff>
    </xdr:to>
    <xdr:sp macro="" textlink="">
      <xdr:nvSpPr>
        <xdr:cNvPr id="12" name="Título 3">
          <a:extLst>
            <a:ext uri="{FF2B5EF4-FFF2-40B4-BE49-F238E27FC236}">
              <a16:creationId xmlns:a16="http://schemas.microsoft.com/office/drawing/2014/main" id="{042F34A9-37E2-2643-A743-D3B81CAC28AB}"/>
            </a:ext>
          </a:extLst>
        </xdr:cNvPr>
        <xdr:cNvSpPr>
          <a:spLocks noGrp="1"/>
        </xdr:cNvSpPr>
      </xdr:nvSpPr>
      <xdr:spPr>
        <a:xfrm>
          <a:off x="6886734" y="4843377"/>
          <a:ext cx="5234669" cy="1212682"/>
        </a:xfrm>
        <a:prstGeom prst="rect">
          <a:avLst/>
        </a:prstGeom>
      </xdr:spPr>
      <xdr:txBody>
        <a:bodyPr vert="horz" wrap="square" lIns="91440" tIns="45720" rIns="91440" bIns="45720" rtlCol="0" anchor="ctr">
          <a:noAutofit/>
        </a:bodyPr>
        <a:lstStyle>
          <a:lvl1pPr algn="l" defTabSz="914400" rtl="0" eaLnBrk="1" latinLnBrk="0" hangingPunct="1">
            <a:lnSpc>
              <a:spcPct val="90000"/>
            </a:lnSpc>
            <a:spcBef>
              <a:spcPct val="0"/>
            </a:spcBef>
            <a:buNone/>
            <a:defRPr sz="4400" b="1" kern="1200">
              <a:solidFill>
                <a:srgbClr val="1E9AA5"/>
              </a:solidFill>
              <a:effectLst/>
              <a:latin typeface="Arial" panose="020B0604020202020204" pitchFamily="34" charset="0"/>
              <a:ea typeface="+mj-ea"/>
              <a:cs typeface="Arial" panose="020B0604020202020204" pitchFamily="34" charset="0"/>
            </a:defRPr>
          </a:lvl1pPr>
        </a:lstStyle>
        <a:p>
          <a:pPr algn="ctr"/>
          <a:r>
            <a:rPr lang="es-MX" sz="3600" b="0"/>
            <a:t>Data Pack - ESG</a:t>
          </a:r>
        </a:p>
        <a:p>
          <a:pPr algn="ctr"/>
          <a:r>
            <a:rPr lang="es-MX" sz="3600"/>
            <a:t>Sustainability</a:t>
          </a:r>
          <a:endParaRPr lang="es-CO" sz="3600"/>
        </a:p>
      </xdr:txBody>
    </xdr:sp>
    <xdr:clientData/>
  </xdr:twoCellAnchor>
  <xdr:twoCellAnchor>
    <xdr:from>
      <xdr:col>15</xdr:col>
      <xdr:colOff>230840</xdr:colOff>
      <xdr:row>28</xdr:row>
      <xdr:rowOff>40584</xdr:rowOff>
    </xdr:from>
    <xdr:to>
      <xdr:col>21</xdr:col>
      <xdr:colOff>365312</xdr:colOff>
      <xdr:row>29</xdr:row>
      <xdr:rowOff>163046</xdr:rowOff>
    </xdr:to>
    <xdr:sp macro="" textlink="">
      <xdr:nvSpPr>
        <xdr:cNvPr id="13" name="Marcador de contenido 4">
          <a:extLst>
            <a:ext uri="{FF2B5EF4-FFF2-40B4-BE49-F238E27FC236}">
              <a16:creationId xmlns:a16="http://schemas.microsoft.com/office/drawing/2014/main" id="{7B0A8F0B-0CC4-0844-9EA8-5FDF81EA7A7C}"/>
            </a:ext>
          </a:extLst>
        </xdr:cNvPr>
        <xdr:cNvSpPr>
          <a:spLocks noGrp="1"/>
        </xdr:cNvSpPr>
      </xdr:nvSpPr>
      <xdr:spPr>
        <a:xfrm>
          <a:off x="8088965" y="6174684"/>
          <a:ext cx="3277722" cy="341537"/>
        </a:xfrm>
        <a:prstGeom prst="rect">
          <a:avLst/>
        </a:prstGeom>
      </xdr:spPr>
      <xdr:txBody>
        <a:bodyPr vert="horz" wrap="square" lIns="91440" tIns="45720" rIns="91440" bIns="45720" rtlCol="0">
          <a:noAutofit/>
        </a:bodyPr>
        <a:lstStyle>
          <a:lvl1pPr marL="228600" indent="-228600" algn="l" defTabSz="914400" rtl="0" eaLnBrk="1" latinLnBrk="0" hangingPunct="1">
            <a:lnSpc>
              <a:spcPct val="90000"/>
            </a:lnSpc>
            <a:spcBef>
              <a:spcPts val="1000"/>
            </a:spcBef>
            <a:buFont typeface="Arial" panose="020B0604020202020204" pitchFamily="34" charset="0"/>
            <a:buChar char="•"/>
            <a:defRPr sz="2800" kern="1200">
              <a:solidFill>
                <a:schemeClr val="tx1">
                  <a:lumMod val="75000"/>
                  <a:lumOff val="25000"/>
                </a:schemeClr>
              </a:solidFill>
              <a:latin typeface="Arial" panose="020B0604020202020204" pitchFamily="34" charset="0"/>
              <a:ea typeface="+mn-ea"/>
              <a:cs typeface="Arial" panose="020B0604020202020204" pitchFamily="34" charset="0"/>
            </a:defRPr>
          </a:lvl1pPr>
          <a:lvl2pPr marL="685800" indent="-228600" algn="l" defTabSz="914400" rtl="0" eaLnBrk="1" latinLnBrk="0" hangingPunct="1">
            <a:lnSpc>
              <a:spcPct val="90000"/>
            </a:lnSpc>
            <a:spcBef>
              <a:spcPts val="500"/>
            </a:spcBef>
            <a:buFont typeface="Arial" panose="020B0604020202020204" pitchFamily="34" charset="0"/>
            <a:buChar char="•"/>
            <a:defRPr sz="2400" kern="1200">
              <a:solidFill>
                <a:schemeClr val="tx1">
                  <a:lumMod val="75000"/>
                  <a:lumOff val="25000"/>
                </a:schemeClr>
              </a:solidFill>
              <a:latin typeface="Arial" panose="020B0604020202020204" pitchFamily="34" charset="0"/>
              <a:ea typeface="+mn-ea"/>
              <a:cs typeface="Arial" panose="020B0604020202020204" pitchFamily="34" charset="0"/>
            </a:defRPr>
          </a:lvl2pPr>
          <a:lvl3pPr marL="1143000" indent="-228600" algn="l" defTabSz="914400" rtl="0" eaLnBrk="1" latinLnBrk="0" hangingPunct="1">
            <a:lnSpc>
              <a:spcPct val="90000"/>
            </a:lnSpc>
            <a:spcBef>
              <a:spcPts val="500"/>
            </a:spcBef>
            <a:buFont typeface="Arial" panose="020B0604020202020204" pitchFamily="34" charset="0"/>
            <a:buChar char="•"/>
            <a:defRPr sz="2000" kern="1200">
              <a:solidFill>
                <a:schemeClr val="tx1">
                  <a:lumMod val="75000"/>
                  <a:lumOff val="25000"/>
                </a:schemeClr>
              </a:solidFill>
              <a:latin typeface="Arial" panose="020B0604020202020204" pitchFamily="34" charset="0"/>
              <a:ea typeface="+mn-ea"/>
              <a:cs typeface="Arial" panose="020B0604020202020204" pitchFamily="34" charset="0"/>
            </a:defRPr>
          </a:lvl3pPr>
          <a:lvl4pPr marL="1600200" indent="-228600" algn="l" defTabSz="914400" rtl="0" eaLnBrk="1" latinLnBrk="0" hangingPunct="1">
            <a:lnSpc>
              <a:spcPct val="90000"/>
            </a:lnSpc>
            <a:spcBef>
              <a:spcPts val="500"/>
            </a:spcBef>
            <a:buFont typeface="Arial" panose="020B0604020202020204" pitchFamily="34" charset="0"/>
            <a:buChar char="•"/>
            <a:defRPr sz="1800" kern="1200">
              <a:solidFill>
                <a:schemeClr val="tx1">
                  <a:lumMod val="75000"/>
                  <a:lumOff val="25000"/>
                </a:schemeClr>
              </a:solidFill>
              <a:latin typeface="Arial" panose="020B0604020202020204" pitchFamily="34" charset="0"/>
              <a:ea typeface="+mn-ea"/>
              <a:cs typeface="Arial" panose="020B0604020202020204" pitchFamily="34" charset="0"/>
            </a:defRPr>
          </a:lvl4pPr>
          <a:lvl5pPr marL="2057400" indent="-228600" algn="l" defTabSz="914400" rtl="0" eaLnBrk="1" latinLnBrk="0" hangingPunct="1">
            <a:lnSpc>
              <a:spcPct val="90000"/>
            </a:lnSpc>
            <a:spcBef>
              <a:spcPts val="500"/>
            </a:spcBef>
            <a:buFont typeface="Arial" panose="020B0604020202020204" pitchFamily="34" charset="0"/>
            <a:buChar char="•"/>
            <a:defRPr sz="1800" kern="1200">
              <a:solidFill>
                <a:schemeClr val="tx1">
                  <a:lumMod val="75000"/>
                  <a:lumOff val="25000"/>
                </a:schemeClr>
              </a:solidFill>
              <a:latin typeface="Arial" panose="020B0604020202020204" pitchFamily="34" charset="0"/>
              <a:ea typeface="+mn-ea"/>
              <a:cs typeface="Arial" panose="020B0604020202020204" pitchFamily="34" charset="0"/>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marL="0" indent="0" algn="ctr">
            <a:lnSpc>
              <a:spcPct val="100000"/>
            </a:lnSpc>
            <a:buNone/>
          </a:pPr>
          <a:r>
            <a:rPr lang="es-MX" sz="1400">
              <a:solidFill>
                <a:schemeClr val="bg2">
                  <a:lumMod val="50000"/>
                </a:schemeClr>
              </a:solidFill>
              <a:ea typeface="+mj-ea"/>
            </a:rPr>
            <a:t>sostenibilidad@geb.com.co</a:t>
          </a:r>
          <a:endParaRPr lang="es-CO" sz="1400">
            <a:solidFill>
              <a:schemeClr val="bg2">
                <a:lumMod val="50000"/>
              </a:schemeClr>
            </a:solidFill>
            <a:ea typeface="+mj-ea"/>
          </a:endParaRPr>
        </a:p>
      </xdr:txBody>
    </xdr:sp>
    <xdr:clientData/>
  </xdr:twoCellAnchor>
  <xdr:twoCellAnchor editAs="oneCell">
    <xdr:from>
      <xdr:col>0</xdr:col>
      <xdr:colOff>0</xdr:colOff>
      <xdr:row>31</xdr:row>
      <xdr:rowOff>0</xdr:rowOff>
    </xdr:from>
    <xdr:to>
      <xdr:col>1</xdr:col>
      <xdr:colOff>387964</xdr:colOff>
      <xdr:row>31</xdr:row>
      <xdr:rowOff>0</xdr:rowOff>
    </xdr:to>
    <xdr:pic>
      <xdr:nvPicPr>
        <xdr:cNvPr id="18" name="Gráfico 17" descr="Correo electrónico con relleno sólido">
          <a:extLst>
            <a:ext uri="{FF2B5EF4-FFF2-40B4-BE49-F238E27FC236}">
              <a16:creationId xmlns:a16="http://schemas.microsoft.com/office/drawing/2014/main" id="{8241BF3C-C233-8160-FA78-1EEFD0DD9637}"/>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0" y="5558118"/>
          <a:ext cx="914400" cy="0"/>
        </a:xfrm>
        <a:prstGeom prst="rect">
          <a:avLst/>
        </a:prstGeom>
      </xdr:spPr>
    </xdr:pic>
    <xdr:clientData/>
  </xdr:twoCellAnchor>
  <xdr:twoCellAnchor editAs="oneCell">
    <xdr:from>
      <xdr:col>15</xdr:col>
      <xdr:colOff>161927</xdr:colOff>
      <xdr:row>28</xdr:row>
      <xdr:rowOff>58831</xdr:rowOff>
    </xdr:from>
    <xdr:to>
      <xdr:col>15</xdr:col>
      <xdr:colOff>417614</xdr:colOff>
      <xdr:row>29</xdr:row>
      <xdr:rowOff>106545</xdr:rowOff>
    </xdr:to>
    <xdr:pic>
      <xdr:nvPicPr>
        <xdr:cNvPr id="20" name="Gráfico 19" descr="Correo electrónico con relleno sólido">
          <a:extLst>
            <a:ext uri="{FF2B5EF4-FFF2-40B4-BE49-F238E27FC236}">
              <a16:creationId xmlns:a16="http://schemas.microsoft.com/office/drawing/2014/main" id="{3C4CE001-021A-93FA-3CC7-05FA39BFBFD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8020052" y="6192931"/>
          <a:ext cx="255687" cy="2667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28574</xdr:colOff>
      <xdr:row>1</xdr:row>
      <xdr:rowOff>28575</xdr:rowOff>
    </xdr:from>
    <xdr:to>
      <xdr:col>8</xdr:col>
      <xdr:colOff>228599</xdr:colOff>
      <xdr:row>18</xdr:row>
      <xdr:rowOff>161925</xdr:rowOff>
    </xdr:to>
    <xdr:graphicFrame macro="">
      <xdr:nvGraphicFramePr>
        <xdr:cNvPr id="2" name="Gráfico 1">
          <a:extLst>
            <a:ext uri="{FF2B5EF4-FFF2-40B4-BE49-F238E27FC236}">
              <a16:creationId xmlns:a16="http://schemas.microsoft.com/office/drawing/2014/main" id="{1977A6DF-D438-4EB6-81FE-FA2124E7DB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504823</xdr:colOff>
      <xdr:row>1</xdr:row>
      <xdr:rowOff>38100</xdr:rowOff>
    </xdr:from>
    <xdr:to>
      <xdr:col>15</xdr:col>
      <xdr:colOff>561974</xdr:colOff>
      <xdr:row>18</xdr:row>
      <xdr:rowOff>161924</xdr:rowOff>
    </xdr:to>
    <xdr:graphicFrame macro="">
      <xdr:nvGraphicFramePr>
        <xdr:cNvPr id="3" name="Gráfico 2">
          <a:extLst>
            <a:ext uri="{FF2B5EF4-FFF2-40B4-BE49-F238E27FC236}">
              <a16:creationId xmlns:a16="http://schemas.microsoft.com/office/drawing/2014/main" id="{90B073F7-96C7-4330-8E4C-C3DECDC23A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752475</xdr:colOff>
      <xdr:row>1</xdr:row>
      <xdr:rowOff>47625</xdr:rowOff>
    </xdr:from>
    <xdr:to>
      <xdr:col>22</xdr:col>
      <xdr:colOff>180975</xdr:colOff>
      <xdr:row>18</xdr:row>
      <xdr:rowOff>152400</xdr:rowOff>
    </xdr:to>
    <xdr:graphicFrame macro="">
      <xdr:nvGraphicFramePr>
        <xdr:cNvPr id="5" name="Gráfico 4">
          <a:extLst>
            <a:ext uri="{FF2B5EF4-FFF2-40B4-BE49-F238E27FC236}">
              <a16:creationId xmlns:a16="http://schemas.microsoft.com/office/drawing/2014/main" id="{2DBB8546-E34E-46C7-BDF8-88DDD1D9A6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47625</xdr:colOff>
      <xdr:row>20</xdr:row>
      <xdr:rowOff>19049</xdr:rowOff>
    </xdr:from>
    <xdr:to>
      <xdr:col>8</xdr:col>
      <xdr:colOff>238125</xdr:colOff>
      <xdr:row>38</xdr:row>
      <xdr:rowOff>85724</xdr:rowOff>
    </xdr:to>
    <xdr:graphicFrame macro="">
      <xdr:nvGraphicFramePr>
        <xdr:cNvPr id="6" name="Gráfico 5">
          <a:extLst>
            <a:ext uri="{FF2B5EF4-FFF2-40B4-BE49-F238E27FC236}">
              <a16:creationId xmlns:a16="http://schemas.microsoft.com/office/drawing/2014/main" id="{83448D8D-7EB6-4545-8985-AAFAD9C261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504825</xdr:colOff>
      <xdr:row>20</xdr:row>
      <xdr:rowOff>38099</xdr:rowOff>
    </xdr:from>
    <xdr:to>
      <xdr:col>15</xdr:col>
      <xdr:colOff>504825</xdr:colOff>
      <xdr:row>38</xdr:row>
      <xdr:rowOff>85724</xdr:rowOff>
    </xdr:to>
    <xdr:graphicFrame macro="">
      <xdr:nvGraphicFramePr>
        <xdr:cNvPr id="8" name="Gráfico 7">
          <a:extLst>
            <a:ext uri="{FF2B5EF4-FFF2-40B4-BE49-F238E27FC236}">
              <a16:creationId xmlns:a16="http://schemas.microsoft.com/office/drawing/2014/main" id="{7E3605D3-A832-4C93-AA76-B0107340D3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47625</xdr:colOff>
      <xdr:row>39</xdr:row>
      <xdr:rowOff>95249</xdr:rowOff>
    </xdr:from>
    <xdr:to>
      <xdr:col>8</xdr:col>
      <xdr:colOff>238125</xdr:colOff>
      <xdr:row>58</xdr:row>
      <xdr:rowOff>0</xdr:rowOff>
    </xdr:to>
    <xdr:graphicFrame macro="">
      <xdr:nvGraphicFramePr>
        <xdr:cNvPr id="9" name="Gráfico 8">
          <a:extLst>
            <a:ext uri="{FF2B5EF4-FFF2-40B4-BE49-F238E27FC236}">
              <a16:creationId xmlns:a16="http://schemas.microsoft.com/office/drawing/2014/main" id="{8E98B723-FBAE-435E-86BE-B995B52252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533399</xdr:colOff>
      <xdr:row>39</xdr:row>
      <xdr:rowOff>95250</xdr:rowOff>
    </xdr:from>
    <xdr:to>
      <xdr:col>15</xdr:col>
      <xdr:colOff>504824</xdr:colOff>
      <xdr:row>57</xdr:row>
      <xdr:rowOff>171450</xdr:rowOff>
    </xdr:to>
    <xdr:graphicFrame macro="">
      <xdr:nvGraphicFramePr>
        <xdr:cNvPr id="10" name="Gráfico 9">
          <a:extLst>
            <a:ext uri="{FF2B5EF4-FFF2-40B4-BE49-F238E27FC236}">
              <a16:creationId xmlns:a16="http://schemas.microsoft.com/office/drawing/2014/main" id="{938B4083-AE0D-4700-A776-93984AE4E6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57149</xdr:colOff>
      <xdr:row>39</xdr:row>
      <xdr:rowOff>95250</xdr:rowOff>
    </xdr:from>
    <xdr:to>
      <xdr:col>22</xdr:col>
      <xdr:colOff>295274</xdr:colOff>
      <xdr:row>57</xdr:row>
      <xdr:rowOff>133350</xdr:rowOff>
    </xdr:to>
    <xdr:graphicFrame macro="">
      <xdr:nvGraphicFramePr>
        <xdr:cNvPr id="11" name="Gráfico 10">
          <a:extLst>
            <a:ext uri="{FF2B5EF4-FFF2-40B4-BE49-F238E27FC236}">
              <a16:creationId xmlns:a16="http://schemas.microsoft.com/office/drawing/2014/main" id="{D18FD982-F7DD-431C-B567-75BC96E003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57149</xdr:colOff>
      <xdr:row>59</xdr:row>
      <xdr:rowOff>38099</xdr:rowOff>
    </xdr:from>
    <xdr:to>
      <xdr:col>8</xdr:col>
      <xdr:colOff>257174</xdr:colOff>
      <xdr:row>78</xdr:row>
      <xdr:rowOff>19049</xdr:rowOff>
    </xdr:to>
    <xdr:graphicFrame macro="">
      <xdr:nvGraphicFramePr>
        <xdr:cNvPr id="12" name="Gráfico 11">
          <a:extLst>
            <a:ext uri="{FF2B5EF4-FFF2-40B4-BE49-F238E27FC236}">
              <a16:creationId xmlns:a16="http://schemas.microsoft.com/office/drawing/2014/main" id="{8C9C96E1-F49F-430F-8701-E66523CD2A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1331C-1609-4090-95A6-4CB24864A855}">
  <dimension ref="A1:W31"/>
  <sheetViews>
    <sheetView tabSelected="1" zoomScale="115" zoomScaleNormal="115" workbookViewId="0">
      <selection activeCell="X10" sqref="X10"/>
    </sheetView>
  </sheetViews>
  <sheetFormatPr baseColWidth="10" defaultColWidth="0" defaultRowHeight="17.25" customHeight="1" zeroHeight="1" x14ac:dyDescent="0.2"/>
  <cols>
    <col min="1" max="22" width="7.85546875" style="2" customWidth="1"/>
    <col min="23" max="23" width="11" style="2" customWidth="1"/>
    <col min="24" max="16384" width="7.85546875" style="2" hidden="1"/>
  </cols>
  <sheetData>
    <row r="1" spans="2:4" ht="17.25" customHeight="1" x14ac:dyDescent="0.2"/>
    <row r="2" spans="2:4" ht="17.25" customHeight="1" x14ac:dyDescent="0.2">
      <c r="B2" s="1"/>
      <c r="C2" s="1"/>
      <c r="D2" s="1"/>
    </row>
    <row r="3" spans="2:4" ht="17.25" customHeight="1" x14ac:dyDescent="0.2">
      <c r="B3" s="66"/>
      <c r="C3" s="3"/>
      <c r="D3" s="3"/>
    </row>
    <row r="4" spans="2:4" ht="17.25" customHeight="1" x14ac:dyDescent="0.2">
      <c r="B4" s="66"/>
      <c r="C4" s="3"/>
      <c r="D4" s="3"/>
    </row>
    <row r="5" spans="2:4" ht="17.25" customHeight="1" x14ac:dyDescent="0.2">
      <c r="B5" s="66"/>
      <c r="C5" s="3"/>
      <c r="D5" s="3"/>
    </row>
    <row r="6" spans="2:4" ht="17.25" customHeight="1" x14ac:dyDescent="0.2">
      <c r="B6" s="66"/>
      <c r="C6" s="3"/>
      <c r="D6" s="3"/>
    </row>
    <row r="7" spans="2:4" ht="17.25" customHeight="1" x14ac:dyDescent="0.2">
      <c r="B7" s="66"/>
      <c r="C7" s="3"/>
      <c r="D7" s="3"/>
    </row>
    <row r="8" spans="2:4" ht="17.25" customHeight="1" x14ac:dyDescent="0.2">
      <c r="B8" s="66"/>
      <c r="C8" s="3"/>
      <c r="D8" s="3"/>
    </row>
    <row r="9" spans="2:4" ht="17.25" customHeight="1" x14ac:dyDescent="0.2">
      <c r="B9" s="1"/>
      <c r="C9" s="4"/>
      <c r="D9" s="3"/>
    </row>
    <row r="10" spans="2:4" ht="17.25" customHeight="1" x14ac:dyDescent="0.2">
      <c r="B10" s="66"/>
      <c r="C10" s="3"/>
      <c r="D10" s="3"/>
    </row>
    <row r="11" spans="2:4" ht="17.25" customHeight="1" x14ac:dyDescent="0.2">
      <c r="B11" s="66"/>
      <c r="C11" s="3"/>
      <c r="D11" s="3"/>
    </row>
    <row r="12" spans="2:4" ht="17.25" customHeight="1" x14ac:dyDescent="0.2">
      <c r="B12" s="66"/>
      <c r="C12" s="3"/>
      <c r="D12" s="3"/>
    </row>
    <row r="13" spans="2:4" ht="17.25" customHeight="1" x14ac:dyDescent="0.2">
      <c r="B13" s="66"/>
      <c r="C13" s="3"/>
      <c r="D13" s="3"/>
    </row>
    <row r="14" spans="2:4" ht="17.25" customHeight="1" x14ac:dyDescent="0.2">
      <c r="B14" s="66"/>
      <c r="C14" s="3"/>
      <c r="D14" s="3"/>
    </row>
    <row r="15" spans="2:4" ht="17.25" customHeight="1" x14ac:dyDescent="0.2">
      <c r="B15" s="66"/>
      <c r="C15" s="3"/>
      <c r="D15" s="3"/>
    </row>
    <row r="16" spans="2:4" ht="17.25" customHeight="1" x14ac:dyDescent="0.2">
      <c r="B16" s="66"/>
      <c r="C16" s="3"/>
      <c r="D16" s="3"/>
    </row>
    <row r="17" spans="2:4" ht="17.25" customHeight="1" x14ac:dyDescent="0.2">
      <c r="B17" s="1"/>
      <c r="C17" s="3"/>
      <c r="D17" s="3"/>
    </row>
    <row r="18" spans="2:4" ht="17.25" customHeight="1" x14ac:dyDescent="0.2">
      <c r="B18" s="66"/>
      <c r="C18" s="3"/>
      <c r="D18" s="3"/>
    </row>
    <row r="19" spans="2:4" ht="17.25" customHeight="1" x14ac:dyDescent="0.2">
      <c r="B19" s="66"/>
      <c r="C19" s="3"/>
      <c r="D19" s="3"/>
    </row>
    <row r="20" spans="2:4" ht="17.25" customHeight="1" x14ac:dyDescent="0.2">
      <c r="B20" s="66"/>
      <c r="C20" s="3"/>
      <c r="D20" s="3"/>
    </row>
    <row r="21" spans="2:4" ht="17.25" customHeight="1" x14ac:dyDescent="0.2">
      <c r="B21" s="66"/>
      <c r="C21" s="3"/>
      <c r="D21" s="3"/>
    </row>
    <row r="22" spans="2:4" ht="17.25" customHeight="1" x14ac:dyDescent="0.2">
      <c r="B22" s="66"/>
      <c r="C22" s="3"/>
      <c r="D22" s="3"/>
    </row>
    <row r="23" spans="2:4" ht="17.25" customHeight="1" x14ac:dyDescent="0.2">
      <c r="B23" s="66"/>
      <c r="C23" s="3"/>
      <c r="D23" s="3"/>
    </row>
    <row r="24" spans="2:4" ht="17.25" customHeight="1" x14ac:dyDescent="0.2">
      <c r="B24" s="66"/>
      <c r="C24" s="3"/>
      <c r="D24" s="3"/>
    </row>
    <row r="25" spans="2:4" ht="17.25" customHeight="1" x14ac:dyDescent="0.2">
      <c r="B25" s="66"/>
      <c r="C25" s="4"/>
      <c r="D25" s="3"/>
    </row>
    <row r="26" spans="2:4" ht="17.25" customHeight="1" x14ac:dyDescent="0.2"/>
    <row r="27" spans="2:4" ht="17.25" customHeight="1" x14ac:dyDescent="0.2"/>
    <row r="28" spans="2:4" ht="17.25" customHeight="1" x14ac:dyDescent="0.2"/>
    <row r="29" spans="2:4" ht="17.25" customHeight="1" x14ac:dyDescent="0.2"/>
    <row r="30" spans="2:4" ht="17.25" customHeight="1" x14ac:dyDescent="0.2"/>
    <row r="31" spans="2:4" ht="17.25" customHeight="1" x14ac:dyDescent="0.2"/>
  </sheetData>
  <mergeCells count="7">
    <mergeCell ref="B24:B25"/>
    <mergeCell ref="B3:B6"/>
    <mergeCell ref="B7:B8"/>
    <mergeCell ref="B10:B11"/>
    <mergeCell ref="B12:B14"/>
    <mergeCell ref="B15:B16"/>
    <mergeCell ref="B18: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F0770-AE75-4954-8096-B2AD955CEADF}">
  <dimension ref="A1:W80"/>
  <sheetViews>
    <sheetView workbookViewId="0">
      <selection activeCell="N73" sqref="N73"/>
    </sheetView>
  </sheetViews>
  <sheetFormatPr baseColWidth="10" defaultColWidth="0" defaultRowHeight="14.25" zeroHeight="1" x14ac:dyDescent="0.2"/>
  <cols>
    <col min="1" max="1" width="7.28515625" style="30" customWidth="1"/>
    <col min="2" max="23" width="11.42578125" style="30" customWidth="1"/>
    <col min="24" max="16384" width="11.42578125" style="30" hidden="1"/>
  </cols>
  <sheetData>
    <row r="1" s="30" customFormat="1" x14ac:dyDescent="0.2"/>
    <row r="2" s="30" customFormat="1" x14ac:dyDescent="0.2"/>
    <row r="3" s="30" customFormat="1" x14ac:dyDescent="0.2"/>
    <row r="4" s="30" customFormat="1" x14ac:dyDescent="0.2"/>
    <row r="5" s="30" customFormat="1" x14ac:dyDescent="0.2"/>
    <row r="6" s="30" customFormat="1" x14ac:dyDescent="0.2"/>
    <row r="7" s="30" customFormat="1" x14ac:dyDescent="0.2"/>
    <row r="8" s="30" customFormat="1" x14ac:dyDescent="0.2"/>
    <row r="9" s="30" customFormat="1" x14ac:dyDescent="0.2"/>
    <row r="10" s="30" customFormat="1" x14ac:dyDescent="0.2"/>
    <row r="11" s="30" customFormat="1" x14ac:dyDescent="0.2"/>
    <row r="12" s="30" customFormat="1" x14ac:dyDescent="0.2"/>
    <row r="13" s="30" customFormat="1" x14ac:dyDescent="0.2"/>
    <row r="14" s="30" customFormat="1" x14ac:dyDescent="0.2"/>
    <row r="15" s="30" customFormat="1" x14ac:dyDescent="0.2"/>
    <row r="16" s="30" customFormat="1" x14ac:dyDescent="0.2"/>
    <row r="17" s="30" customFormat="1" x14ac:dyDescent="0.2"/>
    <row r="18" s="30" customFormat="1" x14ac:dyDescent="0.2"/>
    <row r="19" s="30" customFormat="1" x14ac:dyDescent="0.2"/>
    <row r="20" s="30" customFormat="1" x14ac:dyDescent="0.2"/>
    <row r="21" s="30" customFormat="1" x14ac:dyDescent="0.2"/>
    <row r="22" s="30" customFormat="1" x14ac:dyDescent="0.2"/>
    <row r="23" s="30" customFormat="1" x14ac:dyDescent="0.2"/>
    <row r="24" s="30" customFormat="1" x14ac:dyDescent="0.2"/>
    <row r="25" s="30" customFormat="1" x14ac:dyDescent="0.2"/>
    <row r="26" s="30" customFormat="1" x14ac:dyDescent="0.2"/>
    <row r="27" s="30" customFormat="1" x14ac:dyDescent="0.2"/>
    <row r="28" s="30" customFormat="1" x14ac:dyDescent="0.2"/>
    <row r="29" s="30" customFormat="1" x14ac:dyDescent="0.2"/>
    <row r="30" s="30" customFormat="1" x14ac:dyDescent="0.2"/>
    <row r="31" s="30" customFormat="1" x14ac:dyDescent="0.2"/>
    <row r="32" s="30" customFormat="1" x14ac:dyDescent="0.2"/>
    <row r="33" s="30" customFormat="1" x14ac:dyDescent="0.2"/>
    <row r="34" s="30" customFormat="1" x14ac:dyDescent="0.2"/>
    <row r="35" s="30" customFormat="1" x14ac:dyDescent="0.2"/>
    <row r="36" s="30" customFormat="1" x14ac:dyDescent="0.2"/>
    <row r="37" s="30" customFormat="1" x14ac:dyDescent="0.2"/>
    <row r="38" s="30" customFormat="1" x14ac:dyDescent="0.2"/>
    <row r="39" s="30" customFormat="1" x14ac:dyDescent="0.2"/>
    <row r="40" s="30" customFormat="1" x14ac:dyDescent="0.2"/>
    <row r="41" s="30" customFormat="1" x14ac:dyDescent="0.2"/>
    <row r="42" s="30" customFormat="1" x14ac:dyDescent="0.2"/>
    <row r="43" s="30" customFormat="1" x14ac:dyDescent="0.2"/>
    <row r="44" s="30" customFormat="1" x14ac:dyDescent="0.2"/>
    <row r="45" s="30" customFormat="1" x14ac:dyDescent="0.2"/>
    <row r="46" s="30" customFormat="1" x14ac:dyDescent="0.2"/>
    <row r="47" s="30" customFormat="1" x14ac:dyDescent="0.2"/>
    <row r="48" s="30" customFormat="1" x14ac:dyDescent="0.2"/>
    <row r="49" s="30" customFormat="1" x14ac:dyDescent="0.2"/>
    <row r="50" s="30" customFormat="1" x14ac:dyDescent="0.2"/>
    <row r="51" s="30" customFormat="1" x14ac:dyDescent="0.2"/>
    <row r="52" s="30" customFormat="1" x14ac:dyDescent="0.2"/>
    <row r="53" s="30" customFormat="1" x14ac:dyDescent="0.2"/>
    <row r="54" s="30" customFormat="1" x14ac:dyDescent="0.2"/>
    <row r="55" s="30" customFormat="1" x14ac:dyDescent="0.2"/>
    <row r="56" s="30" customFormat="1" x14ac:dyDescent="0.2"/>
    <row r="57" s="30" customFormat="1" x14ac:dyDescent="0.2"/>
    <row r="58" s="30" customFormat="1" x14ac:dyDescent="0.2"/>
    <row r="59" s="30" customFormat="1" x14ac:dyDescent="0.2"/>
    <row r="60" s="30" customFormat="1" x14ac:dyDescent="0.2"/>
    <row r="61" s="30" customFormat="1" x14ac:dyDescent="0.2"/>
    <row r="62" s="30" customFormat="1" x14ac:dyDescent="0.2"/>
    <row r="63" s="30" customFormat="1" x14ac:dyDescent="0.2"/>
    <row r="64" s="30" customFormat="1" x14ac:dyDescent="0.2"/>
    <row r="65" s="30" customFormat="1" x14ac:dyDescent="0.2"/>
    <row r="66" s="30" customFormat="1" x14ac:dyDescent="0.2"/>
    <row r="67" s="30" customFormat="1" x14ac:dyDescent="0.2"/>
    <row r="68" s="30" customFormat="1" x14ac:dyDescent="0.2"/>
    <row r="69" s="30" customFormat="1" x14ac:dyDescent="0.2"/>
    <row r="70" s="30" customFormat="1" x14ac:dyDescent="0.2"/>
    <row r="71" s="30" customFormat="1" x14ac:dyDescent="0.2"/>
    <row r="72" s="30" customFormat="1" x14ac:dyDescent="0.2"/>
    <row r="73" s="30" customFormat="1" x14ac:dyDescent="0.2"/>
    <row r="74" s="30" customFormat="1" x14ac:dyDescent="0.2"/>
    <row r="75" s="30" customFormat="1" x14ac:dyDescent="0.2"/>
    <row r="76" s="30" customFormat="1" x14ac:dyDescent="0.2"/>
    <row r="77" s="30" customFormat="1" x14ac:dyDescent="0.2"/>
    <row r="78" s="30" customFormat="1" x14ac:dyDescent="0.2"/>
    <row r="79" s="30" customFormat="1" x14ac:dyDescent="0.2"/>
    <row r="80" s="30" customFormat="1" x14ac:dyDescent="0.2"/>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A55DB-E602-4616-A079-B3857F9C6A5F}">
  <dimension ref="B2:AY253"/>
  <sheetViews>
    <sheetView zoomScaleNormal="100" workbookViewId="0">
      <pane xSplit="3" topLeftCell="D1" activePane="topRight" state="frozen"/>
      <selection pane="topRight" activeCell="C135" sqref="C135"/>
    </sheetView>
  </sheetViews>
  <sheetFormatPr baseColWidth="10" defaultColWidth="13.28515625" defaultRowHeight="12" x14ac:dyDescent="0.25"/>
  <cols>
    <col min="1" max="1" width="2.7109375" style="5" customWidth="1"/>
    <col min="2" max="2" width="34.42578125" style="13" customWidth="1"/>
    <col min="3" max="3" width="34.28515625" style="52" customWidth="1"/>
    <col min="4" max="23" width="9.5703125" style="5" customWidth="1"/>
    <col min="24" max="24" width="10.85546875" style="5" customWidth="1"/>
    <col min="25" max="31" width="9.5703125" style="5" customWidth="1"/>
    <col min="32" max="32" width="11.28515625" style="5" customWidth="1"/>
    <col min="33" max="46" width="9.5703125" style="5" customWidth="1"/>
    <col min="47" max="16384" width="13.28515625" style="5"/>
  </cols>
  <sheetData>
    <row r="2" spans="2:21" ht="12.75" x14ac:dyDescent="0.25">
      <c r="B2" s="35" t="s">
        <v>0</v>
      </c>
      <c r="C2" s="59"/>
      <c r="D2" s="36"/>
      <c r="E2" s="36"/>
      <c r="F2" s="36"/>
      <c r="G2" s="36"/>
      <c r="H2" s="36"/>
      <c r="I2" s="36"/>
      <c r="J2" s="36"/>
      <c r="K2" s="36"/>
      <c r="L2" s="36"/>
      <c r="M2" s="36"/>
      <c r="N2" s="36"/>
      <c r="O2" s="36"/>
      <c r="P2" s="36"/>
      <c r="Q2" s="37"/>
    </row>
    <row r="3" spans="2:21" x14ac:dyDescent="0.2">
      <c r="B3" s="41" t="s">
        <v>1</v>
      </c>
      <c r="C3" s="53" t="s">
        <v>188</v>
      </c>
      <c r="D3" s="73" t="s">
        <v>2</v>
      </c>
      <c r="E3" s="73"/>
      <c r="F3" s="73" t="s">
        <v>3</v>
      </c>
      <c r="G3" s="73"/>
      <c r="H3" s="73" t="s">
        <v>4</v>
      </c>
      <c r="I3" s="73"/>
      <c r="J3" s="73" t="s">
        <v>5</v>
      </c>
      <c r="K3" s="73"/>
      <c r="L3" s="73" t="s">
        <v>6</v>
      </c>
      <c r="M3" s="73"/>
      <c r="N3" s="73" t="s">
        <v>7</v>
      </c>
      <c r="O3" s="73"/>
      <c r="P3" s="96" t="s">
        <v>8</v>
      </c>
      <c r="Q3" s="96"/>
      <c r="T3" s="12"/>
      <c r="U3" s="12"/>
    </row>
    <row r="4" spans="2:21" x14ac:dyDescent="0.2">
      <c r="B4" s="42" t="s">
        <v>9</v>
      </c>
      <c r="C4" s="60" t="s">
        <v>189</v>
      </c>
      <c r="D4" s="92">
        <v>84152</v>
      </c>
      <c r="E4" s="92"/>
      <c r="F4" s="92">
        <v>11537</v>
      </c>
      <c r="G4" s="92"/>
      <c r="H4" s="92">
        <v>96589</v>
      </c>
      <c r="I4" s="92"/>
      <c r="J4" s="92">
        <v>20203</v>
      </c>
      <c r="K4" s="92"/>
      <c r="L4" s="92">
        <v>1250</v>
      </c>
      <c r="M4" s="92"/>
      <c r="N4" s="92">
        <v>69360</v>
      </c>
      <c r="O4" s="92"/>
      <c r="P4" s="92">
        <f>SUM(D4:O4)</f>
        <v>283091</v>
      </c>
      <c r="Q4" s="92"/>
      <c r="T4" s="12"/>
      <c r="U4" s="12"/>
    </row>
    <row r="5" spans="2:21" x14ac:dyDescent="0.2">
      <c r="B5" s="42" t="s">
        <v>10</v>
      </c>
      <c r="C5" s="60" t="s">
        <v>190</v>
      </c>
      <c r="D5" s="93">
        <v>24330851912</v>
      </c>
      <c r="E5" s="93"/>
      <c r="F5" s="93">
        <v>144547651</v>
      </c>
      <c r="G5" s="93"/>
      <c r="H5" s="93">
        <v>106505245.5</v>
      </c>
      <c r="I5" s="93"/>
      <c r="J5" s="93">
        <v>165877632.68000001</v>
      </c>
      <c r="K5" s="93"/>
      <c r="L5" s="93">
        <v>0</v>
      </c>
      <c r="M5" s="93"/>
      <c r="N5" s="93">
        <v>483284519.26999998</v>
      </c>
      <c r="O5" s="93"/>
      <c r="P5" s="93">
        <f t="shared" ref="P5" si="0">SUM(D5:O5)</f>
        <v>25231066960.450001</v>
      </c>
      <c r="Q5" s="93"/>
    </row>
    <row r="6" spans="2:21" x14ac:dyDescent="0.2">
      <c r="B6" s="42" t="s">
        <v>11</v>
      </c>
      <c r="C6" s="60" t="s">
        <v>191</v>
      </c>
      <c r="D6" s="93">
        <v>9873459521</v>
      </c>
      <c r="E6" s="93"/>
      <c r="F6" s="93">
        <v>1823998789</v>
      </c>
      <c r="G6" s="93"/>
      <c r="H6" s="93">
        <v>1040127922.73</v>
      </c>
      <c r="I6" s="93"/>
      <c r="J6" s="93">
        <v>0</v>
      </c>
      <c r="K6" s="93"/>
      <c r="L6" s="93">
        <v>228540094</v>
      </c>
      <c r="M6" s="93"/>
      <c r="N6" s="93">
        <v>1768964496.3900001</v>
      </c>
      <c r="O6" s="93"/>
      <c r="P6" s="93">
        <f>SUM(D6:O6)</f>
        <v>14735090823.119999</v>
      </c>
      <c r="Q6" s="93"/>
    </row>
    <row r="7" spans="2:21" x14ac:dyDescent="0.2">
      <c r="B7" s="43" t="s">
        <v>12</v>
      </c>
      <c r="C7" s="61" t="s">
        <v>192</v>
      </c>
      <c r="D7" s="94">
        <f>SUM(D5+D6)</f>
        <v>34204311433</v>
      </c>
      <c r="E7" s="94"/>
      <c r="F7" s="94">
        <f>SUM(F5+F6)</f>
        <v>1968546440</v>
      </c>
      <c r="G7" s="94"/>
      <c r="H7" s="94">
        <f>SUM(H5+H6)</f>
        <v>1146633168.23</v>
      </c>
      <c r="I7" s="94"/>
      <c r="J7" s="94">
        <f>SUM(J5+J6)</f>
        <v>165877632.68000001</v>
      </c>
      <c r="K7" s="94"/>
      <c r="L7" s="94">
        <f>SUM(L5+L6)</f>
        <v>228540094</v>
      </c>
      <c r="M7" s="94"/>
      <c r="N7" s="94">
        <f>SUM(N5+N6)</f>
        <v>2252249015.6599998</v>
      </c>
      <c r="O7" s="94"/>
      <c r="P7" s="94">
        <f>SUM(D7:O7)</f>
        <v>39966157783.570007</v>
      </c>
      <c r="Q7" s="94"/>
    </row>
    <row r="8" spans="2:21" x14ac:dyDescent="0.2">
      <c r="B8" s="42" t="s">
        <v>13</v>
      </c>
      <c r="C8" s="60" t="s">
        <v>193</v>
      </c>
      <c r="D8" s="93">
        <v>5132000000</v>
      </c>
      <c r="E8" s="93"/>
      <c r="F8" s="93">
        <v>51192059</v>
      </c>
      <c r="G8" s="93"/>
      <c r="H8" s="93">
        <v>358258699.75999999</v>
      </c>
      <c r="I8" s="93"/>
      <c r="J8" s="93">
        <v>0</v>
      </c>
      <c r="K8" s="93"/>
      <c r="L8" s="93">
        <v>0</v>
      </c>
      <c r="M8" s="93"/>
      <c r="N8" s="93">
        <v>0</v>
      </c>
      <c r="O8" s="93"/>
      <c r="P8" s="93">
        <f t="shared" ref="P8:P9" si="1">SUM(D8:O8)</f>
        <v>5541450758.7600002</v>
      </c>
      <c r="Q8" s="93"/>
    </row>
    <row r="9" spans="2:21" x14ac:dyDescent="0.2">
      <c r="B9" s="42" t="s">
        <v>14</v>
      </c>
      <c r="C9" s="60" t="s">
        <v>194</v>
      </c>
      <c r="D9" s="93">
        <v>1461700000</v>
      </c>
      <c r="E9" s="93"/>
      <c r="F9" s="93">
        <v>0</v>
      </c>
      <c r="G9" s="93"/>
      <c r="H9" s="93">
        <v>443857366.75999999</v>
      </c>
      <c r="I9" s="93"/>
      <c r="J9" s="93">
        <v>0</v>
      </c>
      <c r="K9" s="93"/>
      <c r="L9" s="93">
        <v>0</v>
      </c>
      <c r="M9" s="93"/>
      <c r="N9" s="93">
        <v>0</v>
      </c>
      <c r="O9" s="93"/>
      <c r="P9" s="93">
        <f t="shared" si="1"/>
        <v>1905557366.76</v>
      </c>
      <c r="Q9" s="93"/>
    </row>
    <row r="10" spans="2:21" x14ac:dyDescent="0.2">
      <c r="B10" s="42" t="s">
        <v>15</v>
      </c>
      <c r="C10" s="60" t="s">
        <v>195</v>
      </c>
      <c r="D10" s="93">
        <v>27610611433</v>
      </c>
      <c r="E10" s="93"/>
      <c r="F10" s="93">
        <v>1917354379</v>
      </c>
      <c r="G10" s="93"/>
      <c r="H10" s="93">
        <v>344517101.70999998</v>
      </c>
      <c r="I10" s="93"/>
      <c r="J10" s="93">
        <v>165877632.68000001</v>
      </c>
      <c r="K10" s="93"/>
      <c r="L10" s="93">
        <v>228540094</v>
      </c>
      <c r="M10" s="93"/>
      <c r="N10" s="93">
        <v>2252249015.6599998</v>
      </c>
      <c r="O10" s="93"/>
      <c r="P10" s="93">
        <f t="shared" ref="P10" si="2">SUM(D10:O10)</f>
        <v>32519149656.049999</v>
      </c>
      <c r="Q10" s="93"/>
    </row>
    <row r="12" spans="2:21" ht="12.75" x14ac:dyDescent="0.25">
      <c r="B12" s="74" t="s">
        <v>16</v>
      </c>
      <c r="C12" s="75"/>
      <c r="D12" s="75"/>
      <c r="E12" s="75"/>
      <c r="F12" s="75"/>
      <c r="G12" s="75"/>
      <c r="H12" s="75"/>
      <c r="I12" s="75"/>
      <c r="J12" s="75"/>
      <c r="K12" s="75"/>
      <c r="L12" s="75"/>
      <c r="M12" s="75"/>
      <c r="N12" s="75"/>
      <c r="O12" s="76"/>
    </row>
    <row r="13" spans="2:21" x14ac:dyDescent="0.2">
      <c r="B13" s="41" t="s">
        <v>1</v>
      </c>
      <c r="C13" s="53" t="s">
        <v>188</v>
      </c>
      <c r="D13" s="73" t="s">
        <v>2</v>
      </c>
      <c r="E13" s="73"/>
      <c r="F13" s="73" t="s">
        <v>3</v>
      </c>
      <c r="G13" s="73"/>
      <c r="H13" s="73" t="s">
        <v>4</v>
      </c>
      <c r="I13" s="73"/>
      <c r="J13" s="73" t="s">
        <v>5</v>
      </c>
      <c r="K13" s="73"/>
      <c r="L13" s="73" t="s">
        <v>6</v>
      </c>
      <c r="M13" s="73"/>
      <c r="N13" s="73" t="s">
        <v>7</v>
      </c>
      <c r="O13" s="73"/>
    </row>
    <row r="14" spans="2:21" x14ac:dyDescent="0.2">
      <c r="B14" s="44" t="s">
        <v>17</v>
      </c>
      <c r="C14" s="50" t="s">
        <v>196</v>
      </c>
      <c r="D14" s="11">
        <v>2020</v>
      </c>
      <c r="E14" s="11">
        <v>2021</v>
      </c>
      <c r="F14" s="11">
        <v>2020</v>
      </c>
      <c r="G14" s="11">
        <v>2021</v>
      </c>
      <c r="H14" s="11">
        <v>2020</v>
      </c>
      <c r="I14" s="11">
        <v>2021</v>
      </c>
      <c r="J14" s="11">
        <v>2020</v>
      </c>
      <c r="K14" s="11">
        <v>2021</v>
      </c>
      <c r="L14" s="11">
        <v>2020</v>
      </c>
      <c r="M14" s="11">
        <v>2021</v>
      </c>
      <c r="N14" s="11">
        <v>2020</v>
      </c>
      <c r="O14" s="11">
        <v>2021</v>
      </c>
    </row>
    <row r="15" spans="2:21" x14ac:dyDescent="0.2">
      <c r="B15" s="45" t="s">
        <v>18</v>
      </c>
      <c r="C15" s="51" t="s">
        <v>197</v>
      </c>
      <c r="D15" s="7">
        <v>1.6999999999999999E-3</v>
      </c>
      <c r="E15" s="8">
        <v>0.22</v>
      </c>
      <c r="F15" s="8">
        <v>0.44</v>
      </c>
      <c r="G15" s="8">
        <v>0</v>
      </c>
      <c r="H15" s="9">
        <v>0.47399999999999998</v>
      </c>
      <c r="I15" s="8">
        <v>0.32</v>
      </c>
      <c r="J15" s="9">
        <v>0.41699999999999998</v>
      </c>
      <c r="K15" s="8">
        <v>0</v>
      </c>
      <c r="L15" s="8">
        <v>1</v>
      </c>
      <c r="M15" s="7">
        <v>0.97909999999999997</v>
      </c>
      <c r="N15" s="9">
        <v>0.186</v>
      </c>
      <c r="O15" s="8">
        <v>0</v>
      </c>
    </row>
    <row r="16" spans="2:21" x14ac:dyDescent="0.2">
      <c r="B16" s="45" t="s">
        <v>19</v>
      </c>
      <c r="C16" s="51" t="s">
        <v>198</v>
      </c>
      <c r="D16" s="7">
        <v>0.79590000000000005</v>
      </c>
      <c r="E16" s="7">
        <v>0.62919999999999998</v>
      </c>
      <c r="F16" s="8">
        <v>0.3</v>
      </c>
      <c r="G16" s="8">
        <v>0.02</v>
      </c>
      <c r="H16" s="9">
        <v>0.48299999999999998</v>
      </c>
      <c r="I16" s="8">
        <v>0.28999999999999998</v>
      </c>
      <c r="J16" s="8">
        <v>0.56000000000000005</v>
      </c>
      <c r="K16" s="8">
        <v>0</v>
      </c>
      <c r="L16" s="8">
        <v>0</v>
      </c>
      <c r="M16" s="7">
        <v>2.0899999999999998E-2</v>
      </c>
      <c r="N16" s="9">
        <v>0.81399999999999995</v>
      </c>
      <c r="O16" s="8">
        <v>1</v>
      </c>
    </row>
    <row r="17" spans="2:27" ht="24" x14ac:dyDescent="0.25">
      <c r="B17" s="49" t="s">
        <v>20</v>
      </c>
      <c r="C17" s="51" t="s">
        <v>199</v>
      </c>
      <c r="D17" s="7">
        <v>1.4E-3</v>
      </c>
      <c r="E17" s="7">
        <v>8.0000000000000004E-4</v>
      </c>
      <c r="F17" s="8">
        <v>0</v>
      </c>
      <c r="G17" s="7">
        <v>2.0999999999999999E-3</v>
      </c>
      <c r="H17" s="9">
        <v>1.7999999999999999E-2</v>
      </c>
      <c r="I17" s="8">
        <v>0.02</v>
      </c>
      <c r="J17" s="9">
        <v>2.4E-2</v>
      </c>
      <c r="K17" s="8">
        <v>1</v>
      </c>
      <c r="L17" s="8">
        <v>0</v>
      </c>
      <c r="M17" s="8">
        <v>0</v>
      </c>
      <c r="N17" s="8">
        <v>0</v>
      </c>
      <c r="O17" s="8">
        <v>0</v>
      </c>
    </row>
    <row r="18" spans="2:27" ht="24" x14ac:dyDescent="0.2">
      <c r="B18" s="45" t="s">
        <v>21</v>
      </c>
      <c r="C18" s="51" t="s">
        <v>200</v>
      </c>
      <c r="D18" s="7">
        <v>0.2009</v>
      </c>
      <c r="E18" s="8">
        <v>0.15</v>
      </c>
      <c r="F18" s="8">
        <v>0.26</v>
      </c>
      <c r="G18" s="7">
        <v>0.97789999999999999</v>
      </c>
      <c r="H18" s="9">
        <v>2.4E-2</v>
      </c>
      <c r="I18" s="8">
        <v>0.37</v>
      </c>
      <c r="J18" s="8">
        <v>0</v>
      </c>
      <c r="K18" s="8">
        <v>0</v>
      </c>
      <c r="L18" s="8">
        <v>0</v>
      </c>
      <c r="M18" s="8">
        <v>0</v>
      </c>
      <c r="N18" s="8">
        <v>0</v>
      </c>
      <c r="O18" s="8">
        <v>0</v>
      </c>
    </row>
    <row r="19" spans="2:27" x14ac:dyDescent="0.2">
      <c r="B19" s="46" t="s">
        <v>8</v>
      </c>
      <c r="C19" s="56" t="s">
        <v>8</v>
      </c>
      <c r="D19" s="15">
        <f t="shared" ref="D19:E19" si="3">SUM(D15:D18)</f>
        <v>0.99990000000000001</v>
      </c>
      <c r="E19" s="15">
        <f t="shared" si="3"/>
        <v>1</v>
      </c>
      <c r="F19" s="15">
        <f t="shared" ref="F19:O19" si="4">SUM(F15:F18)</f>
        <v>1</v>
      </c>
      <c r="G19" s="15">
        <f t="shared" si="4"/>
        <v>1</v>
      </c>
      <c r="H19" s="15">
        <f t="shared" si="4"/>
        <v>0.999</v>
      </c>
      <c r="I19" s="15">
        <f t="shared" si="4"/>
        <v>1</v>
      </c>
      <c r="J19" s="15">
        <f t="shared" si="4"/>
        <v>1.0010000000000001</v>
      </c>
      <c r="K19" s="15">
        <f t="shared" si="4"/>
        <v>1</v>
      </c>
      <c r="L19" s="15">
        <f t="shared" si="4"/>
        <v>1</v>
      </c>
      <c r="M19" s="15">
        <f t="shared" si="4"/>
        <v>1</v>
      </c>
      <c r="N19" s="15">
        <f t="shared" si="4"/>
        <v>1</v>
      </c>
      <c r="O19" s="15">
        <f t="shared" si="4"/>
        <v>1</v>
      </c>
    </row>
    <row r="21" spans="2:27" ht="12.75" x14ac:dyDescent="0.25">
      <c r="B21" s="74" t="s">
        <v>22</v>
      </c>
      <c r="C21" s="75"/>
      <c r="D21" s="75"/>
      <c r="E21" s="75"/>
      <c r="F21" s="75"/>
      <c r="G21" s="75"/>
      <c r="H21" s="75"/>
      <c r="I21" s="75"/>
      <c r="J21" s="75"/>
      <c r="K21" s="75"/>
      <c r="L21" s="75"/>
      <c r="M21" s="75"/>
      <c r="N21" s="75"/>
      <c r="O21" s="76"/>
    </row>
    <row r="22" spans="2:27" x14ac:dyDescent="0.2">
      <c r="B22" s="41" t="s">
        <v>1</v>
      </c>
      <c r="C22" s="53" t="s">
        <v>188</v>
      </c>
      <c r="D22" s="73" t="s">
        <v>2</v>
      </c>
      <c r="E22" s="73"/>
      <c r="F22" s="73" t="s">
        <v>3</v>
      </c>
      <c r="G22" s="73"/>
      <c r="H22" s="73" t="s">
        <v>4</v>
      </c>
      <c r="I22" s="73"/>
      <c r="J22" s="73" t="s">
        <v>5</v>
      </c>
      <c r="K22" s="73"/>
      <c r="L22" s="73" t="s">
        <v>6</v>
      </c>
      <c r="M22" s="73"/>
      <c r="N22" s="73" t="s">
        <v>7</v>
      </c>
      <c r="O22" s="73"/>
    </row>
    <row r="23" spans="2:27" x14ac:dyDescent="0.2">
      <c r="B23" s="44" t="s">
        <v>17</v>
      </c>
      <c r="C23" s="50" t="s">
        <v>196</v>
      </c>
      <c r="D23" s="11">
        <v>2020</v>
      </c>
      <c r="E23" s="11">
        <v>2021</v>
      </c>
      <c r="F23" s="11">
        <v>2020</v>
      </c>
      <c r="G23" s="11">
        <v>2021</v>
      </c>
      <c r="H23" s="11">
        <v>2020</v>
      </c>
      <c r="I23" s="11">
        <v>2021</v>
      </c>
      <c r="J23" s="11">
        <v>2020</v>
      </c>
      <c r="K23" s="11">
        <v>2021</v>
      </c>
      <c r="L23" s="11">
        <v>2020</v>
      </c>
      <c r="M23" s="11">
        <v>2021</v>
      </c>
      <c r="N23" s="11">
        <v>2020</v>
      </c>
      <c r="O23" s="11">
        <v>2021</v>
      </c>
    </row>
    <row r="24" spans="2:27" x14ac:dyDescent="0.2">
      <c r="B24" s="45" t="s">
        <v>23</v>
      </c>
      <c r="C24" s="51" t="s">
        <v>201</v>
      </c>
      <c r="D24" s="16">
        <v>79134</v>
      </c>
      <c r="E24" s="16">
        <v>84152</v>
      </c>
      <c r="F24" s="16">
        <v>28313</v>
      </c>
      <c r="G24" s="16">
        <v>11537</v>
      </c>
      <c r="H24" s="16">
        <v>40885</v>
      </c>
      <c r="I24" s="16">
        <v>96589</v>
      </c>
      <c r="J24" s="16">
        <v>75</v>
      </c>
      <c r="K24" s="16">
        <v>20203</v>
      </c>
      <c r="L24" s="16">
        <v>829</v>
      </c>
      <c r="M24" s="16">
        <v>1215</v>
      </c>
      <c r="N24" s="16">
        <v>17425</v>
      </c>
      <c r="O24" s="16">
        <v>69360</v>
      </c>
    </row>
    <row r="25" spans="2:27" x14ac:dyDescent="0.2">
      <c r="B25" s="45" t="s">
        <v>24</v>
      </c>
      <c r="C25" s="51" t="s">
        <v>202</v>
      </c>
      <c r="D25" s="17">
        <v>1753312</v>
      </c>
      <c r="E25" s="17">
        <v>832851</v>
      </c>
      <c r="F25" s="17">
        <v>1114555</v>
      </c>
      <c r="G25" s="17">
        <v>512240</v>
      </c>
      <c r="H25" s="17">
        <v>6882501</v>
      </c>
      <c r="I25" s="17">
        <v>8093333.7999999998</v>
      </c>
      <c r="J25" s="17">
        <v>3064</v>
      </c>
      <c r="K25" s="17">
        <v>44746</v>
      </c>
      <c r="L25" s="17">
        <v>66286</v>
      </c>
      <c r="M25" s="17">
        <v>61058</v>
      </c>
      <c r="N25" s="17">
        <v>329937</v>
      </c>
      <c r="O25" s="17">
        <v>639353.48</v>
      </c>
    </row>
    <row r="26" spans="2:27" x14ac:dyDescent="0.2">
      <c r="B26" s="45" t="s">
        <v>25</v>
      </c>
      <c r="C26" s="51" t="s">
        <v>203</v>
      </c>
      <c r="D26" s="17">
        <v>6186365</v>
      </c>
      <c r="E26" s="17">
        <v>832851</v>
      </c>
      <c r="F26" s="17">
        <v>1155177</v>
      </c>
      <c r="G26" s="17">
        <v>142868.79999999999</v>
      </c>
      <c r="H26" s="17">
        <v>6635652</v>
      </c>
      <c r="I26" s="17">
        <v>7996858.5999999996</v>
      </c>
      <c r="J26" s="17">
        <v>847</v>
      </c>
      <c r="K26" s="17">
        <v>5668821.5</v>
      </c>
      <c r="L26" s="17">
        <v>30526</v>
      </c>
      <c r="M26" s="17">
        <v>37210.5</v>
      </c>
      <c r="N26" s="17">
        <v>456930</v>
      </c>
      <c r="O26" s="17">
        <v>4258878</v>
      </c>
    </row>
    <row r="27" spans="2:27" x14ac:dyDescent="0.2">
      <c r="B27" s="46" t="s">
        <v>26</v>
      </c>
      <c r="C27" s="56" t="s">
        <v>26</v>
      </c>
      <c r="D27" s="18">
        <v>4.41</v>
      </c>
      <c r="E27" s="18">
        <v>2.21</v>
      </c>
      <c r="F27" s="18">
        <v>1.96</v>
      </c>
      <c r="G27" s="18">
        <v>0.72</v>
      </c>
      <c r="H27" s="18">
        <v>1.96</v>
      </c>
      <c r="I27" s="18">
        <v>1.99</v>
      </c>
      <c r="J27" s="18">
        <v>1.28</v>
      </c>
      <c r="K27" s="18">
        <v>127.69</v>
      </c>
      <c r="L27" s="18">
        <v>1.46</v>
      </c>
      <c r="M27" s="18">
        <v>1.66</v>
      </c>
      <c r="N27" s="18">
        <v>14.6</v>
      </c>
      <c r="O27" s="18">
        <v>8.1999999999999993</v>
      </c>
    </row>
    <row r="29" spans="2:27" ht="12.75" x14ac:dyDescent="0.25">
      <c r="B29" s="77" t="s">
        <v>27</v>
      </c>
      <c r="C29" s="78"/>
      <c r="D29" s="78"/>
      <c r="E29" s="78"/>
      <c r="F29" s="78"/>
      <c r="G29" s="78"/>
      <c r="H29" s="78"/>
      <c r="I29" s="78"/>
      <c r="J29" s="78"/>
      <c r="K29" s="78"/>
      <c r="L29" s="78"/>
      <c r="M29" s="78"/>
      <c r="N29" s="78"/>
      <c r="O29" s="78"/>
      <c r="P29" s="78"/>
      <c r="Q29" s="78"/>
      <c r="R29" s="78"/>
      <c r="S29" s="78"/>
      <c r="T29" s="78"/>
      <c r="U29" s="78"/>
      <c r="V29" s="78"/>
      <c r="W29" s="78"/>
      <c r="X29" s="78"/>
      <c r="Y29" s="78"/>
      <c r="Z29" s="78"/>
      <c r="AA29" s="79"/>
    </row>
    <row r="30" spans="2:27" x14ac:dyDescent="0.2">
      <c r="B30" s="41" t="s">
        <v>1</v>
      </c>
      <c r="C30" s="53" t="s">
        <v>188</v>
      </c>
      <c r="D30" s="73" t="s">
        <v>2</v>
      </c>
      <c r="E30" s="73"/>
      <c r="F30" s="73"/>
      <c r="G30" s="73"/>
      <c r="H30" s="73" t="s">
        <v>3</v>
      </c>
      <c r="I30" s="73"/>
      <c r="J30" s="73"/>
      <c r="K30" s="73"/>
      <c r="L30" s="73" t="s">
        <v>4</v>
      </c>
      <c r="M30" s="73"/>
      <c r="N30" s="73"/>
      <c r="O30" s="73"/>
      <c r="P30" s="73" t="s">
        <v>5</v>
      </c>
      <c r="Q30" s="73"/>
      <c r="R30" s="73"/>
      <c r="S30" s="73"/>
      <c r="T30" s="73" t="s">
        <v>6</v>
      </c>
      <c r="U30" s="73"/>
      <c r="V30" s="73"/>
      <c r="W30" s="73"/>
      <c r="X30" s="73" t="s">
        <v>7</v>
      </c>
      <c r="Y30" s="73"/>
      <c r="Z30" s="73"/>
      <c r="AA30" s="73"/>
    </row>
    <row r="31" spans="2:27" x14ac:dyDescent="0.2">
      <c r="B31" s="44" t="s">
        <v>17</v>
      </c>
      <c r="C31" s="50" t="s">
        <v>196</v>
      </c>
      <c r="D31" s="22">
        <v>2018</v>
      </c>
      <c r="E31" s="22">
        <v>2019</v>
      </c>
      <c r="F31" s="22">
        <v>2020</v>
      </c>
      <c r="G31" s="22">
        <v>2021</v>
      </c>
      <c r="H31" s="22">
        <v>2018</v>
      </c>
      <c r="I31" s="22">
        <v>2019</v>
      </c>
      <c r="J31" s="22">
        <v>2020</v>
      </c>
      <c r="K31" s="22">
        <v>2021</v>
      </c>
      <c r="L31" s="22">
        <v>2018</v>
      </c>
      <c r="M31" s="22">
        <v>2019</v>
      </c>
      <c r="N31" s="22">
        <v>2020</v>
      </c>
      <c r="O31" s="22">
        <v>2021</v>
      </c>
      <c r="P31" s="22">
        <v>2018</v>
      </c>
      <c r="Q31" s="22">
        <v>2019</v>
      </c>
      <c r="R31" s="22">
        <v>2020</v>
      </c>
      <c r="S31" s="22">
        <v>2021</v>
      </c>
      <c r="T31" s="22">
        <v>2018</v>
      </c>
      <c r="U31" s="22">
        <v>2019</v>
      </c>
      <c r="V31" s="22">
        <v>2020</v>
      </c>
      <c r="W31" s="22">
        <v>2021</v>
      </c>
      <c r="X31" s="22">
        <v>2018</v>
      </c>
      <c r="Y31" s="22">
        <v>2019</v>
      </c>
      <c r="Z31" s="22">
        <v>2020</v>
      </c>
      <c r="AA31" s="22">
        <v>2021</v>
      </c>
    </row>
    <row r="32" spans="2:27" ht="27" customHeight="1" x14ac:dyDescent="0.2">
      <c r="B32" s="45" t="s">
        <v>28</v>
      </c>
      <c r="C32" s="51" t="s">
        <v>204</v>
      </c>
      <c r="D32" s="21">
        <v>0</v>
      </c>
      <c r="E32" s="21">
        <v>2</v>
      </c>
      <c r="F32" s="21">
        <v>3</v>
      </c>
      <c r="G32" s="21">
        <v>2</v>
      </c>
      <c r="H32" s="21">
        <v>0</v>
      </c>
      <c r="I32" s="21">
        <v>0</v>
      </c>
      <c r="J32" s="21">
        <v>3</v>
      </c>
      <c r="K32" s="21">
        <v>2</v>
      </c>
      <c r="L32" s="21">
        <v>0</v>
      </c>
      <c r="M32" s="21">
        <v>0</v>
      </c>
      <c r="N32" s="21">
        <v>0</v>
      </c>
      <c r="O32" s="21">
        <v>0</v>
      </c>
      <c r="P32" s="21">
        <v>0</v>
      </c>
      <c r="Q32" s="21">
        <v>0</v>
      </c>
      <c r="R32" s="21">
        <v>0</v>
      </c>
      <c r="S32" s="21">
        <v>0</v>
      </c>
      <c r="T32" s="21">
        <v>0</v>
      </c>
      <c r="U32" s="21">
        <v>0</v>
      </c>
      <c r="V32" s="21">
        <v>0</v>
      </c>
      <c r="W32" s="21">
        <v>0</v>
      </c>
      <c r="X32" s="21">
        <v>0</v>
      </c>
      <c r="Y32" s="21">
        <v>0</v>
      </c>
      <c r="Z32" s="21">
        <v>0</v>
      </c>
      <c r="AA32" s="21">
        <v>0</v>
      </c>
    </row>
    <row r="33" spans="2:27" ht="27.75" customHeight="1" x14ac:dyDescent="0.2">
      <c r="B33" s="45" t="s">
        <v>29</v>
      </c>
      <c r="C33" s="51" t="s">
        <v>205</v>
      </c>
      <c r="D33" s="21">
        <v>0</v>
      </c>
      <c r="E33" s="21">
        <v>0</v>
      </c>
      <c r="F33" s="21">
        <v>1</v>
      </c>
      <c r="G33" s="21">
        <v>0</v>
      </c>
      <c r="H33" s="21">
        <v>0</v>
      </c>
      <c r="I33" s="21">
        <v>1</v>
      </c>
      <c r="J33" s="21">
        <v>6</v>
      </c>
      <c r="K33" s="21">
        <v>2</v>
      </c>
      <c r="L33" s="21">
        <v>0</v>
      </c>
      <c r="M33" s="21">
        <v>0</v>
      </c>
      <c r="N33" s="21">
        <v>0</v>
      </c>
      <c r="O33" s="21">
        <v>0</v>
      </c>
      <c r="P33" s="21">
        <v>0</v>
      </c>
      <c r="Q33" s="21">
        <v>0</v>
      </c>
      <c r="R33" s="21">
        <v>0</v>
      </c>
      <c r="S33" s="21">
        <v>0</v>
      </c>
      <c r="T33" s="21">
        <v>0</v>
      </c>
      <c r="U33" s="21">
        <v>0</v>
      </c>
      <c r="V33" s="21">
        <v>0</v>
      </c>
      <c r="W33" s="21">
        <v>0</v>
      </c>
      <c r="X33" s="21">
        <v>0</v>
      </c>
      <c r="Y33" s="21">
        <v>0</v>
      </c>
      <c r="Z33" s="21">
        <v>0</v>
      </c>
      <c r="AA33" s="21">
        <v>0</v>
      </c>
    </row>
    <row r="34" spans="2:27" ht="24" x14ac:dyDescent="0.2">
      <c r="B34" s="45" t="s">
        <v>30</v>
      </c>
      <c r="C34" s="54" t="s">
        <v>206</v>
      </c>
      <c r="D34" s="21" t="s">
        <v>31</v>
      </c>
      <c r="E34" s="21">
        <v>0</v>
      </c>
      <c r="F34" s="21">
        <v>1</v>
      </c>
      <c r="G34" s="21">
        <v>0</v>
      </c>
      <c r="H34" s="21">
        <v>0</v>
      </c>
      <c r="I34" s="21">
        <v>0</v>
      </c>
      <c r="J34" s="21">
        <v>0</v>
      </c>
      <c r="K34" s="21">
        <v>0</v>
      </c>
      <c r="L34" s="21" t="s">
        <v>32</v>
      </c>
      <c r="M34" s="21" t="s">
        <v>32</v>
      </c>
      <c r="N34" s="21" t="s">
        <v>32</v>
      </c>
      <c r="O34" s="21" t="s">
        <v>32</v>
      </c>
      <c r="P34" s="21" t="s">
        <v>32</v>
      </c>
      <c r="Q34" s="21" t="s">
        <v>32</v>
      </c>
      <c r="R34" s="21" t="s">
        <v>32</v>
      </c>
      <c r="S34" s="21" t="s">
        <v>32</v>
      </c>
      <c r="T34" s="21" t="s">
        <v>32</v>
      </c>
      <c r="U34" s="21" t="s">
        <v>32</v>
      </c>
      <c r="V34" s="21" t="s">
        <v>32</v>
      </c>
      <c r="W34" s="21" t="s">
        <v>32</v>
      </c>
      <c r="X34" s="21">
        <v>0</v>
      </c>
      <c r="Y34" s="21">
        <v>0</v>
      </c>
      <c r="Z34" s="21">
        <v>0</v>
      </c>
      <c r="AA34" s="21">
        <v>0</v>
      </c>
    </row>
    <row r="35" spans="2:27" x14ac:dyDescent="0.15">
      <c r="B35" s="95" t="s">
        <v>338</v>
      </c>
      <c r="C35" s="95"/>
      <c r="D35" s="95"/>
      <c r="E35" s="95"/>
      <c r="F35" s="95"/>
      <c r="G35" s="95"/>
      <c r="H35" s="95"/>
      <c r="I35" s="95"/>
      <c r="J35" s="95"/>
      <c r="K35" s="95"/>
      <c r="L35" s="95"/>
      <c r="M35" s="95"/>
      <c r="N35" s="95"/>
      <c r="O35" s="95"/>
      <c r="P35" s="95"/>
      <c r="Q35" s="95"/>
      <c r="R35" s="95"/>
      <c r="S35" s="95"/>
      <c r="T35" s="95"/>
      <c r="U35" s="95"/>
      <c r="V35" s="95"/>
      <c r="W35" s="95"/>
      <c r="X35" s="95"/>
      <c r="Y35" s="95"/>
      <c r="Z35" s="95"/>
      <c r="AA35" s="95"/>
    </row>
    <row r="36" spans="2:27" x14ac:dyDescent="0.25">
      <c r="B36" s="14"/>
      <c r="C36" s="57"/>
    </row>
    <row r="37" spans="2:27" ht="12.75" x14ac:dyDescent="0.25">
      <c r="B37" s="77" t="s">
        <v>33</v>
      </c>
      <c r="C37" s="78"/>
      <c r="D37" s="78"/>
      <c r="E37" s="78"/>
      <c r="F37" s="78"/>
      <c r="G37" s="78"/>
      <c r="H37" s="78"/>
      <c r="I37" s="78"/>
      <c r="J37" s="78"/>
      <c r="K37" s="78"/>
      <c r="L37" s="78"/>
      <c r="M37" s="78"/>
      <c r="N37" s="78"/>
      <c r="O37" s="78"/>
      <c r="P37" s="78"/>
      <c r="Q37" s="78"/>
      <c r="R37" s="78"/>
      <c r="S37" s="78"/>
      <c r="T37" s="78"/>
      <c r="U37" s="78"/>
      <c r="V37" s="78"/>
      <c r="W37" s="78"/>
      <c r="X37" s="78"/>
      <c r="Y37" s="78"/>
      <c r="Z37" s="78"/>
      <c r="AA37" s="79"/>
    </row>
    <row r="38" spans="2:27" x14ac:dyDescent="0.2">
      <c r="B38" s="41" t="s">
        <v>1</v>
      </c>
      <c r="C38" s="53" t="s">
        <v>188</v>
      </c>
      <c r="D38" s="73" t="s">
        <v>2</v>
      </c>
      <c r="E38" s="73"/>
      <c r="F38" s="73"/>
      <c r="G38" s="73"/>
      <c r="H38" s="73" t="s">
        <v>3</v>
      </c>
      <c r="I38" s="73"/>
      <c r="J38" s="73"/>
      <c r="K38" s="73"/>
      <c r="L38" s="73" t="s">
        <v>4</v>
      </c>
      <c r="M38" s="73"/>
      <c r="N38" s="73"/>
      <c r="O38" s="73"/>
      <c r="P38" s="73" t="s">
        <v>5</v>
      </c>
      <c r="Q38" s="73"/>
      <c r="R38" s="73"/>
      <c r="S38" s="73"/>
      <c r="T38" s="73" t="s">
        <v>6</v>
      </c>
      <c r="U38" s="73"/>
      <c r="V38" s="73"/>
      <c r="W38" s="73"/>
      <c r="X38" s="73" t="s">
        <v>7</v>
      </c>
      <c r="Y38" s="73"/>
      <c r="Z38" s="73"/>
      <c r="AA38" s="73"/>
    </row>
    <row r="39" spans="2:27" x14ac:dyDescent="0.2">
      <c r="B39" s="44" t="s">
        <v>17</v>
      </c>
      <c r="C39" s="50" t="s">
        <v>196</v>
      </c>
      <c r="D39" s="22">
        <v>2018</v>
      </c>
      <c r="E39" s="22">
        <v>2019</v>
      </c>
      <c r="F39" s="22">
        <v>2020</v>
      </c>
      <c r="G39" s="22">
        <v>2021</v>
      </c>
      <c r="H39" s="22">
        <v>2018</v>
      </c>
      <c r="I39" s="22">
        <v>2019</v>
      </c>
      <c r="J39" s="22">
        <v>2020</v>
      </c>
      <c r="K39" s="22">
        <v>2021</v>
      </c>
      <c r="L39" s="22">
        <v>2018</v>
      </c>
      <c r="M39" s="22">
        <v>2019</v>
      </c>
      <c r="N39" s="22">
        <v>2020</v>
      </c>
      <c r="O39" s="22">
        <v>2021</v>
      </c>
      <c r="P39" s="22">
        <v>2018</v>
      </c>
      <c r="Q39" s="22">
        <v>2019</v>
      </c>
      <c r="R39" s="22">
        <v>2020</v>
      </c>
      <c r="S39" s="22">
        <v>2021</v>
      </c>
      <c r="T39" s="22">
        <v>2018</v>
      </c>
      <c r="U39" s="22">
        <v>2019</v>
      </c>
      <c r="V39" s="22">
        <v>2020</v>
      </c>
      <c r="W39" s="22">
        <v>2021</v>
      </c>
      <c r="X39" s="22">
        <v>2018</v>
      </c>
      <c r="Y39" s="22">
        <v>2019</v>
      </c>
      <c r="Z39" s="22">
        <v>2020</v>
      </c>
      <c r="AA39" s="22">
        <v>2021</v>
      </c>
    </row>
    <row r="40" spans="2:27" x14ac:dyDescent="0.2">
      <c r="B40" s="45" t="s">
        <v>34</v>
      </c>
      <c r="C40" s="51" t="s">
        <v>207</v>
      </c>
      <c r="D40" s="21">
        <v>220</v>
      </c>
      <c r="E40" s="21">
        <v>256</v>
      </c>
      <c r="F40" s="21">
        <v>274</v>
      </c>
      <c r="G40" s="21">
        <v>312</v>
      </c>
      <c r="H40" s="21">
        <v>96</v>
      </c>
      <c r="I40" s="21">
        <v>112</v>
      </c>
      <c r="J40" s="21">
        <v>117</v>
      </c>
      <c r="K40" s="21">
        <v>122</v>
      </c>
      <c r="L40" s="21">
        <v>109</v>
      </c>
      <c r="M40" s="21">
        <v>98</v>
      </c>
      <c r="N40" s="21">
        <v>107</v>
      </c>
      <c r="O40" s="21">
        <v>107</v>
      </c>
      <c r="P40" s="21">
        <v>50</v>
      </c>
      <c r="Q40" s="21">
        <v>47</v>
      </c>
      <c r="R40" s="21">
        <v>42</v>
      </c>
      <c r="S40" s="21">
        <v>41</v>
      </c>
      <c r="T40" s="21">
        <v>49</v>
      </c>
      <c r="U40" s="21">
        <v>46</v>
      </c>
      <c r="V40" s="21">
        <v>49</v>
      </c>
      <c r="W40" s="21">
        <v>54</v>
      </c>
      <c r="X40" s="21">
        <v>33</v>
      </c>
      <c r="Y40" s="21">
        <v>39</v>
      </c>
      <c r="Z40" s="21">
        <v>40</v>
      </c>
      <c r="AA40" s="21">
        <v>43</v>
      </c>
    </row>
    <row r="41" spans="2:27" x14ac:dyDescent="0.2">
      <c r="B41" s="45" t="s">
        <v>35</v>
      </c>
      <c r="C41" s="51" t="s">
        <v>208</v>
      </c>
      <c r="D41" s="21">
        <v>311</v>
      </c>
      <c r="E41" s="21">
        <v>339</v>
      </c>
      <c r="F41" s="21">
        <v>347</v>
      </c>
      <c r="G41" s="21">
        <v>363</v>
      </c>
      <c r="H41" s="21">
        <v>328</v>
      </c>
      <c r="I41" s="21">
        <v>335</v>
      </c>
      <c r="J41" s="21">
        <v>340</v>
      </c>
      <c r="K41" s="21">
        <v>340</v>
      </c>
      <c r="L41" s="21">
        <v>298</v>
      </c>
      <c r="M41" s="21">
        <v>279</v>
      </c>
      <c r="N41" s="21">
        <v>289</v>
      </c>
      <c r="O41" s="21">
        <v>297</v>
      </c>
      <c r="P41" s="21">
        <v>128</v>
      </c>
      <c r="Q41" s="21">
        <v>99</v>
      </c>
      <c r="R41" s="21">
        <v>87</v>
      </c>
      <c r="S41" s="21">
        <v>87</v>
      </c>
      <c r="T41" s="21">
        <v>193</v>
      </c>
      <c r="U41" s="21">
        <v>182</v>
      </c>
      <c r="V41" s="21">
        <v>203</v>
      </c>
      <c r="W41" s="21">
        <v>206</v>
      </c>
      <c r="X41" s="21">
        <v>111</v>
      </c>
      <c r="Y41" s="21">
        <v>108</v>
      </c>
      <c r="Z41" s="21">
        <v>103</v>
      </c>
      <c r="AA41" s="21">
        <v>96</v>
      </c>
    </row>
    <row r="42" spans="2:27" x14ac:dyDescent="0.2">
      <c r="B42" s="45" t="s">
        <v>36</v>
      </c>
      <c r="C42" s="51" t="s">
        <v>209</v>
      </c>
      <c r="D42" s="21">
        <f>SUM(D40+D41)</f>
        <v>531</v>
      </c>
      <c r="E42" s="21">
        <f t="shared" ref="E42:AA42" si="5">SUM(E40+E41)</f>
        <v>595</v>
      </c>
      <c r="F42" s="21">
        <f t="shared" si="5"/>
        <v>621</v>
      </c>
      <c r="G42" s="21">
        <f t="shared" si="5"/>
        <v>675</v>
      </c>
      <c r="H42" s="21">
        <f t="shared" si="5"/>
        <v>424</v>
      </c>
      <c r="I42" s="21">
        <f t="shared" si="5"/>
        <v>447</v>
      </c>
      <c r="J42" s="21">
        <f t="shared" si="5"/>
        <v>457</v>
      </c>
      <c r="K42" s="21">
        <f t="shared" si="5"/>
        <v>462</v>
      </c>
      <c r="L42" s="21">
        <f t="shared" si="5"/>
        <v>407</v>
      </c>
      <c r="M42" s="21">
        <f t="shared" si="5"/>
        <v>377</v>
      </c>
      <c r="N42" s="21">
        <f t="shared" si="5"/>
        <v>396</v>
      </c>
      <c r="O42" s="21">
        <f t="shared" si="5"/>
        <v>404</v>
      </c>
      <c r="P42" s="21">
        <f t="shared" si="5"/>
        <v>178</v>
      </c>
      <c r="Q42" s="21">
        <f t="shared" si="5"/>
        <v>146</v>
      </c>
      <c r="R42" s="21">
        <f t="shared" si="5"/>
        <v>129</v>
      </c>
      <c r="S42" s="21">
        <f t="shared" si="5"/>
        <v>128</v>
      </c>
      <c r="T42" s="21">
        <f t="shared" si="5"/>
        <v>242</v>
      </c>
      <c r="U42" s="21">
        <f t="shared" si="5"/>
        <v>228</v>
      </c>
      <c r="V42" s="21">
        <f t="shared" si="5"/>
        <v>252</v>
      </c>
      <c r="W42" s="21">
        <f t="shared" si="5"/>
        <v>260</v>
      </c>
      <c r="X42" s="21">
        <f t="shared" si="5"/>
        <v>144</v>
      </c>
      <c r="Y42" s="21">
        <f t="shared" si="5"/>
        <v>147</v>
      </c>
      <c r="Z42" s="21">
        <f t="shared" si="5"/>
        <v>143</v>
      </c>
      <c r="AA42" s="21">
        <f t="shared" si="5"/>
        <v>139</v>
      </c>
    </row>
    <row r="43" spans="2:27" x14ac:dyDescent="0.2">
      <c r="B43" s="45" t="s">
        <v>37</v>
      </c>
      <c r="C43" s="51" t="s">
        <v>210</v>
      </c>
      <c r="D43" s="21">
        <v>121</v>
      </c>
      <c r="E43" s="21">
        <v>147</v>
      </c>
      <c r="F43" s="21">
        <v>155</v>
      </c>
      <c r="G43" s="21">
        <v>187</v>
      </c>
      <c r="H43" s="21">
        <v>96</v>
      </c>
      <c r="I43" s="21">
        <v>106</v>
      </c>
      <c r="J43" s="21">
        <v>113</v>
      </c>
      <c r="K43" s="21">
        <v>119</v>
      </c>
      <c r="L43" s="21">
        <v>89</v>
      </c>
      <c r="M43" s="21">
        <v>75</v>
      </c>
      <c r="N43" s="21">
        <v>99</v>
      </c>
      <c r="O43" s="21">
        <v>98</v>
      </c>
      <c r="P43" s="21">
        <v>38</v>
      </c>
      <c r="Q43" s="21">
        <v>35</v>
      </c>
      <c r="R43" s="21">
        <v>34</v>
      </c>
      <c r="S43" s="21">
        <v>39</v>
      </c>
      <c r="T43" s="21">
        <v>48</v>
      </c>
      <c r="U43" s="21">
        <v>44</v>
      </c>
      <c r="V43" s="21">
        <v>49</v>
      </c>
      <c r="W43" s="21">
        <v>44</v>
      </c>
      <c r="X43" s="21">
        <v>26</v>
      </c>
      <c r="Y43" s="21">
        <v>32</v>
      </c>
      <c r="Z43" s="21">
        <v>31</v>
      </c>
      <c r="AA43" s="21">
        <v>34</v>
      </c>
    </row>
    <row r="44" spans="2:27" x14ac:dyDescent="0.2">
      <c r="B44" s="45" t="s">
        <v>38</v>
      </c>
      <c r="C44" s="51" t="s">
        <v>211</v>
      </c>
      <c r="D44" s="21">
        <v>160</v>
      </c>
      <c r="E44" s="21">
        <v>187</v>
      </c>
      <c r="F44" s="21">
        <v>187</v>
      </c>
      <c r="G44" s="21">
        <v>224</v>
      </c>
      <c r="H44" s="21">
        <v>328</v>
      </c>
      <c r="I44" s="21">
        <v>333</v>
      </c>
      <c r="J44" s="21">
        <v>337</v>
      </c>
      <c r="K44" s="21">
        <v>336</v>
      </c>
      <c r="L44" s="21">
        <v>268</v>
      </c>
      <c r="M44" s="21">
        <v>238</v>
      </c>
      <c r="N44" s="21">
        <v>277</v>
      </c>
      <c r="O44" s="21">
        <v>279</v>
      </c>
      <c r="P44" s="21">
        <v>99</v>
      </c>
      <c r="Q44" s="21">
        <v>81</v>
      </c>
      <c r="R44" s="21">
        <v>78</v>
      </c>
      <c r="S44" s="21">
        <v>83</v>
      </c>
      <c r="T44" s="21">
        <v>185</v>
      </c>
      <c r="U44" s="21">
        <v>181</v>
      </c>
      <c r="V44" s="21">
        <v>203</v>
      </c>
      <c r="W44" s="21">
        <v>181</v>
      </c>
      <c r="X44" s="21">
        <v>101</v>
      </c>
      <c r="Y44" s="21">
        <v>95</v>
      </c>
      <c r="Z44" s="21">
        <v>94</v>
      </c>
      <c r="AA44" s="21">
        <v>88</v>
      </c>
    </row>
    <row r="45" spans="2:27" x14ac:dyDescent="0.2">
      <c r="B45" s="45" t="s">
        <v>39</v>
      </c>
      <c r="C45" s="51" t="s">
        <v>212</v>
      </c>
      <c r="D45" s="21">
        <v>99</v>
      </c>
      <c r="E45" s="21">
        <v>109</v>
      </c>
      <c r="F45" s="21">
        <v>119</v>
      </c>
      <c r="G45" s="21">
        <v>125</v>
      </c>
      <c r="H45" s="21">
        <v>0</v>
      </c>
      <c r="I45" s="21">
        <v>6</v>
      </c>
      <c r="J45" s="21">
        <v>4</v>
      </c>
      <c r="K45" s="21">
        <v>3</v>
      </c>
      <c r="L45" s="21">
        <v>20</v>
      </c>
      <c r="M45" s="21">
        <v>23</v>
      </c>
      <c r="N45" s="21">
        <v>8</v>
      </c>
      <c r="O45" s="21">
        <v>9</v>
      </c>
      <c r="P45" s="21">
        <v>12</v>
      </c>
      <c r="Q45" s="21">
        <v>12</v>
      </c>
      <c r="R45" s="21">
        <v>8</v>
      </c>
      <c r="S45" s="21">
        <v>2</v>
      </c>
      <c r="T45" s="21">
        <v>1</v>
      </c>
      <c r="U45" s="21">
        <v>3</v>
      </c>
      <c r="V45" s="21">
        <v>0</v>
      </c>
      <c r="W45" s="21">
        <v>3</v>
      </c>
      <c r="X45" s="21">
        <v>7</v>
      </c>
      <c r="Y45" s="21">
        <v>7</v>
      </c>
      <c r="Z45" s="21">
        <v>9</v>
      </c>
      <c r="AA45" s="21">
        <v>9</v>
      </c>
    </row>
    <row r="46" spans="2:27" x14ac:dyDescent="0.2">
      <c r="B46" s="45" t="s">
        <v>40</v>
      </c>
      <c r="C46" s="51" t="s">
        <v>213</v>
      </c>
      <c r="D46" s="21">
        <v>151</v>
      </c>
      <c r="E46" s="21">
        <v>152</v>
      </c>
      <c r="F46" s="21">
        <v>160</v>
      </c>
      <c r="G46" s="21">
        <v>139</v>
      </c>
      <c r="H46" s="21">
        <v>0</v>
      </c>
      <c r="I46" s="21">
        <v>2</v>
      </c>
      <c r="J46" s="21">
        <v>3</v>
      </c>
      <c r="K46" s="21">
        <v>4</v>
      </c>
      <c r="L46" s="21">
        <v>30</v>
      </c>
      <c r="M46" s="21">
        <v>41</v>
      </c>
      <c r="N46" s="21">
        <v>12</v>
      </c>
      <c r="O46" s="21">
        <v>18</v>
      </c>
      <c r="P46" s="21">
        <v>29</v>
      </c>
      <c r="Q46" s="21">
        <v>18</v>
      </c>
      <c r="R46" s="21">
        <v>9</v>
      </c>
      <c r="S46" s="21">
        <v>4</v>
      </c>
      <c r="T46" s="21">
        <v>8</v>
      </c>
      <c r="U46" s="21">
        <v>0</v>
      </c>
      <c r="V46" s="21">
        <v>0</v>
      </c>
      <c r="W46" s="21">
        <v>0</v>
      </c>
      <c r="X46" s="21">
        <v>10</v>
      </c>
      <c r="Y46" s="21">
        <v>13</v>
      </c>
      <c r="Z46" s="21">
        <v>9</v>
      </c>
      <c r="AA46" s="21">
        <v>8</v>
      </c>
    </row>
    <row r="47" spans="2:27" x14ac:dyDescent="0.2">
      <c r="B47" s="46" t="s">
        <v>36</v>
      </c>
      <c r="C47" s="56" t="s">
        <v>209</v>
      </c>
      <c r="D47" s="23">
        <f>SUM(D43:D46)</f>
        <v>531</v>
      </c>
      <c r="E47" s="23">
        <f t="shared" ref="E47:AA47" si="6">SUM(E43:E46)</f>
        <v>595</v>
      </c>
      <c r="F47" s="23">
        <f t="shared" si="6"/>
        <v>621</v>
      </c>
      <c r="G47" s="23">
        <f t="shared" si="6"/>
        <v>675</v>
      </c>
      <c r="H47" s="23">
        <f t="shared" si="6"/>
        <v>424</v>
      </c>
      <c r="I47" s="23">
        <f t="shared" si="6"/>
        <v>447</v>
      </c>
      <c r="J47" s="23">
        <f t="shared" si="6"/>
        <v>457</v>
      </c>
      <c r="K47" s="23">
        <f t="shared" si="6"/>
        <v>462</v>
      </c>
      <c r="L47" s="23">
        <f t="shared" si="6"/>
        <v>407</v>
      </c>
      <c r="M47" s="23">
        <f t="shared" si="6"/>
        <v>377</v>
      </c>
      <c r="N47" s="23">
        <f t="shared" si="6"/>
        <v>396</v>
      </c>
      <c r="O47" s="23">
        <f t="shared" si="6"/>
        <v>404</v>
      </c>
      <c r="P47" s="23">
        <f t="shared" si="6"/>
        <v>178</v>
      </c>
      <c r="Q47" s="23">
        <f t="shared" si="6"/>
        <v>146</v>
      </c>
      <c r="R47" s="23">
        <f t="shared" si="6"/>
        <v>129</v>
      </c>
      <c r="S47" s="23">
        <f t="shared" si="6"/>
        <v>128</v>
      </c>
      <c r="T47" s="23">
        <f t="shared" si="6"/>
        <v>242</v>
      </c>
      <c r="U47" s="23">
        <f t="shared" si="6"/>
        <v>228</v>
      </c>
      <c r="V47" s="23">
        <f t="shared" si="6"/>
        <v>252</v>
      </c>
      <c r="W47" s="23">
        <f t="shared" si="6"/>
        <v>228</v>
      </c>
      <c r="X47" s="23">
        <f t="shared" si="6"/>
        <v>144</v>
      </c>
      <c r="Y47" s="23">
        <f t="shared" si="6"/>
        <v>147</v>
      </c>
      <c r="Z47" s="23">
        <f t="shared" si="6"/>
        <v>143</v>
      </c>
      <c r="AA47" s="23">
        <f t="shared" si="6"/>
        <v>139</v>
      </c>
    </row>
    <row r="48" spans="2:27" x14ac:dyDescent="0.2">
      <c r="B48" s="45" t="s">
        <v>41</v>
      </c>
      <c r="C48" s="51" t="s">
        <v>214</v>
      </c>
      <c r="D48" s="21">
        <v>4</v>
      </c>
      <c r="E48" s="21">
        <v>5</v>
      </c>
      <c r="F48" s="21">
        <v>7</v>
      </c>
      <c r="G48" s="21">
        <v>6</v>
      </c>
      <c r="H48" s="21">
        <v>5</v>
      </c>
      <c r="I48" s="21">
        <v>7</v>
      </c>
      <c r="J48" s="21">
        <v>3</v>
      </c>
      <c r="K48" s="21">
        <v>10</v>
      </c>
      <c r="L48" s="21">
        <v>2</v>
      </c>
      <c r="M48" s="21">
        <v>3</v>
      </c>
      <c r="N48" s="21">
        <v>3</v>
      </c>
      <c r="O48" s="21">
        <v>3</v>
      </c>
      <c r="P48" s="21">
        <v>2</v>
      </c>
      <c r="Q48" s="21">
        <v>1</v>
      </c>
      <c r="R48" s="21">
        <v>1</v>
      </c>
      <c r="S48" s="21">
        <v>1</v>
      </c>
      <c r="T48" s="21">
        <v>1</v>
      </c>
      <c r="U48" s="21">
        <v>1</v>
      </c>
      <c r="V48" s="21">
        <v>2</v>
      </c>
      <c r="W48" s="21">
        <v>2</v>
      </c>
      <c r="X48" s="21">
        <v>0</v>
      </c>
      <c r="Y48" s="21">
        <v>0</v>
      </c>
      <c r="Z48" s="21">
        <v>1</v>
      </c>
      <c r="AA48" s="21">
        <v>2</v>
      </c>
    </row>
    <row r="49" spans="2:27" x14ac:dyDescent="0.2">
      <c r="B49" s="45" t="s">
        <v>42</v>
      </c>
      <c r="C49" s="51" t="s">
        <v>215</v>
      </c>
      <c r="D49" s="21">
        <v>12</v>
      </c>
      <c r="E49" s="21">
        <v>12</v>
      </c>
      <c r="F49" s="21">
        <v>13</v>
      </c>
      <c r="G49" s="21">
        <v>15</v>
      </c>
      <c r="H49" s="21">
        <v>10</v>
      </c>
      <c r="I49" s="21">
        <v>9</v>
      </c>
      <c r="J49" s="21">
        <v>3</v>
      </c>
      <c r="K49" s="21">
        <v>12</v>
      </c>
      <c r="L49" s="21">
        <v>7</v>
      </c>
      <c r="M49" s="21">
        <v>5</v>
      </c>
      <c r="N49" s="21">
        <v>7</v>
      </c>
      <c r="O49" s="21">
        <v>7</v>
      </c>
      <c r="P49" s="21">
        <v>3</v>
      </c>
      <c r="Q49" s="21">
        <v>0</v>
      </c>
      <c r="R49" s="21">
        <v>1</v>
      </c>
      <c r="S49" s="21">
        <v>3</v>
      </c>
      <c r="T49" s="21">
        <v>9</v>
      </c>
      <c r="U49" s="21">
        <v>8</v>
      </c>
      <c r="V49" s="21">
        <v>7</v>
      </c>
      <c r="W49" s="21">
        <v>7</v>
      </c>
      <c r="X49" s="21">
        <v>7</v>
      </c>
      <c r="Y49" s="21">
        <v>7</v>
      </c>
      <c r="Z49" s="21">
        <v>7</v>
      </c>
      <c r="AA49" s="21">
        <v>6</v>
      </c>
    </row>
    <row r="50" spans="2:27" x14ac:dyDescent="0.2">
      <c r="B50" s="45" t="s">
        <v>43</v>
      </c>
      <c r="C50" s="51" t="s">
        <v>216</v>
      </c>
      <c r="D50" s="21">
        <f>SUM(D48:D49)</f>
        <v>16</v>
      </c>
      <c r="E50" s="21">
        <f t="shared" ref="E50:AA50" si="7">SUM(E48:E49)</f>
        <v>17</v>
      </c>
      <c r="F50" s="21">
        <f>SUM(F48:F49)</f>
        <v>20</v>
      </c>
      <c r="G50" s="21">
        <f t="shared" si="7"/>
        <v>21</v>
      </c>
      <c r="H50" s="21">
        <f t="shared" si="7"/>
        <v>15</v>
      </c>
      <c r="I50" s="21">
        <f t="shared" si="7"/>
        <v>16</v>
      </c>
      <c r="J50" s="21">
        <f>SUM(J48:J49)</f>
        <v>6</v>
      </c>
      <c r="K50" s="21">
        <f t="shared" si="7"/>
        <v>22</v>
      </c>
      <c r="L50" s="21">
        <f t="shared" si="7"/>
        <v>9</v>
      </c>
      <c r="M50" s="21">
        <f t="shared" si="7"/>
        <v>8</v>
      </c>
      <c r="N50" s="21">
        <f>SUM(N48:N49)</f>
        <v>10</v>
      </c>
      <c r="O50" s="21">
        <f t="shared" si="7"/>
        <v>10</v>
      </c>
      <c r="P50" s="21">
        <f t="shared" si="7"/>
        <v>5</v>
      </c>
      <c r="Q50" s="21">
        <f t="shared" si="7"/>
        <v>1</v>
      </c>
      <c r="R50" s="21">
        <f>SUM(R48:R49)</f>
        <v>2</v>
      </c>
      <c r="S50" s="21">
        <f t="shared" si="7"/>
        <v>4</v>
      </c>
      <c r="T50" s="21">
        <f t="shared" si="7"/>
        <v>10</v>
      </c>
      <c r="U50" s="21">
        <f t="shared" si="7"/>
        <v>9</v>
      </c>
      <c r="V50" s="21">
        <f>SUM(V48:V49)</f>
        <v>9</v>
      </c>
      <c r="W50" s="21">
        <f t="shared" si="7"/>
        <v>9</v>
      </c>
      <c r="X50" s="21">
        <f t="shared" si="7"/>
        <v>7</v>
      </c>
      <c r="Y50" s="21">
        <f>SUM(Y48:Y49)</f>
        <v>7</v>
      </c>
      <c r="Z50" s="21">
        <f>SUM(Z48:Z49)</f>
        <v>8</v>
      </c>
      <c r="AA50" s="21">
        <f t="shared" si="7"/>
        <v>8</v>
      </c>
    </row>
    <row r="51" spans="2:27" x14ac:dyDescent="0.2">
      <c r="B51" s="45" t="s">
        <v>44</v>
      </c>
      <c r="C51" s="51" t="s">
        <v>217</v>
      </c>
      <c r="D51" s="21">
        <v>15</v>
      </c>
      <c r="E51" s="21">
        <v>39</v>
      </c>
      <c r="F51" s="21">
        <v>41</v>
      </c>
      <c r="G51" s="21">
        <v>38</v>
      </c>
      <c r="H51" s="21">
        <v>7</v>
      </c>
      <c r="I51" s="21">
        <v>13</v>
      </c>
      <c r="J51" s="21">
        <v>18</v>
      </c>
      <c r="K51" s="21">
        <v>14</v>
      </c>
      <c r="L51" s="21">
        <v>11</v>
      </c>
      <c r="M51" s="21">
        <v>10</v>
      </c>
      <c r="N51" s="21">
        <v>11</v>
      </c>
      <c r="O51" s="21">
        <v>11</v>
      </c>
      <c r="P51" s="21">
        <v>2</v>
      </c>
      <c r="Q51" s="21">
        <v>3</v>
      </c>
      <c r="R51" s="21">
        <v>4</v>
      </c>
      <c r="S51" s="21">
        <v>4</v>
      </c>
      <c r="T51" s="21">
        <v>5</v>
      </c>
      <c r="U51" s="21">
        <v>4</v>
      </c>
      <c r="V51" s="21">
        <v>5</v>
      </c>
      <c r="W51" s="21">
        <v>8</v>
      </c>
      <c r="X51" s="21">
        <v>4</v>
      </c>
      <c r="Y51" s="21">
        <v>8</v>
      </c>
      <c r="Z51" s="21">
        <v>9</v>
      </c>
      <c r="AA51" s="21">
        <v>9</v>
      </c>
    </row>
    <row r="52" spans="2:27" x14ac:dyDescent="0.2">
      <c r="B52" s="45" t="s">
        <v>45</v>
      </c>
      <c r="C52" s="51" t="s">
        <v>218</v>
      </c>
      <c r="D52" s="21">
        <v>29</v>
      </c>
      <c r="E52" s="21">
        <v>52</v>
      </c>
      <c r="F52" s="21">
        <v>52</v>
      </c>
      <c r="G52" s="21">
        <v>55</v>
      </c>
      <c r="H52" s="21">
        <v>16</v>
      </c>
      <c r="I52" s="21">
        <v>27</v>
      </c>
      <c r="J52" s="21">
        <v>33</v>
      </c>
      <c r="K52" s="21">
        <v>27</v>
      </c>
      <c r="L52" s="21">
        <v>18</v>
      </c>
      <c r="M52" s="21">
        <v>20</v>
      </c>
      <c r="N52" s="21">
        <v>21</v>
      </c>
      <c r="O52" s="21">
        <v>20</v>
      </c>
      <c r="P52" s="21">
        <v>11</v>
      </c>
      <c r="Q52" s="21">
        <v>8</v>
      </c>
      <c r="R52" s="21">
        <v>6</v>
      </c>
      <c r="S52" s="21">
        <v>5</v>
      </c>
      <c r="T52" s="21">
        <v>26</v>
      </c>
      <c r="U52" s="21">
        <v>26</v>
      </c>
      <c r="V52" s="21">
        <v>27</v>
      </c>
      <c r="W52" s="21">
        <v>28</v>
      </c>
      <c r="X52" s="21">
        <v>17</v>
      </c>
      <c r="Y52" s="21">
        <v>15</v>
      </c>
      <c r="Z52" s="21">
        <v>13</v>
      </c>
      <c r="AA52" s="21">
        <v>12</v>
      </c>
    </row>
    <row r="53" spans="2:27" x14ac:dyDescent="0.2">
      <c r="B53" s="45" t="s">
        <v>46</v>
      </c>
      <c r="C53" s="51" t="s">
        <v>219</v>
      </c>
      <c r="D53" s="21">
        <f>SUM(D51:D52)</f>
        <v>44</v>
      </c>
      <c r="E53" s="21">
        <f t="shared" ref="E53:AA53" si="8">SUM(E51:E52)</f>
        <v>91</v>
      </c>
      <c r="F53" s="21">
        <f>SUM(F51:F52)</f>
        <v>93</v>
      </c>
      <c r="G53" s="21">
        <f t="shared" si="8"/>
        <v>93</v>
      </c>
      <c r="H53" s="21">
        <f t="shared" si="8"/>
        <v>23</v>
      </c>
      <c r="I53" s="21">
        <f t="shared" si="8"/>
        <v>40</v>
      </c>
      <c r="J53" s="21">
        <f>SUM(J51:J52)</f>
        <v>51</v>
      </c>
      <c r="K53" s="21">
        <f t="shared" si="8"/>
        <v>41</v>
      </c>
      <c r="L53" s="21">
        <f t="shared" si="8"/>
        <v>29</v>
      </c>
      <c r="M53" s="21">
        <f t="shared" si="8"/>
        <v>30</v>
      </c>
      <c r="N53" s="21">
        <f>SUM(N51:N52)</f>
        <v>32</v>
      </c>
      <c r="O53" s="21">
        <f t="shared" si="8"/>
        <v>31</v>
      </c>
      <c r="P53" s="21">
        <f t="shared" si="8"/>
        <v>13</v>
      </c>
      <c r="Q53" s="21">
        <f t="shared" si="8"/>
        <v>11</v>
      </c>
      <c r="R53" s="21">
        <f>SUM(R51:R52)</f>
        <v>10</v>
      </c>
      <c r="S53" s="21">
        <f t="shared" si="8"/>
        <v>9</v>
      </c>
      <c r="T53" s="21">
        <f t="shared" si="8"/>
        <v>31</v>
      </c>
      <c r="U53" s="21">
        <f t="shared" si="8"/>
        <v>30</v>
      </c>
      <c r="V53" s="21">
        <f>SUM(V51:V52)</f>
        <v>32</v>
      </c>
      <c r="W53" s="21">
        <f t="shared" si="8"/>
        <v>36</v>
      </c>
      <c r="X53" s="21">
        <f t="shared" si="8"/>
        <v>21</v>
      </c>
      <c r="Y53" s="21">
        <f t="shared" si="8"/>
        <v>23</v>
      </c>
      <c r="Z53" s="21">
        <f>SUM(Z51:Z52)</f>
        <v>22</v>
      </c>
      <c r="AA53" s="21">
        <f t="shared" si="8"/>
        <v>21</v>
      </c>
    </row>
    <row r="54" spans="2:27" x14ac:dyDescent="0.2">
      <c r="B54" s="45" t="s">
        <v>47</v>
      </c>
      <c r="C54" s="51" t="s">
        <v>220</v>
      </c>
      <c r="D54" s="21">
        <v>99</v>
      </c>
      <c r="E54" s="21">
        <v>94</v>
      </c>
      <c r="F54" s="21">
        <v>104</v>
      </c>
      <c r="G54" s="21">
        <v>115</v>
      </c>
      <c r="H54" s="21">
        <v>1</v>
      </c>
      <c r="I54" s="21">
        <v>1</v>
      </c>
      <c r="J54" s="21">
        <v>1</v>
      </c>
      <c r="K54" s="21">
        <v>1</v>
      </c>
      <c r="L54" s="21">
        <v>17</v>
      </c>
      <c r="M54" s="21">
        <v>16</v>
      </c>
      <c r="N54" s="21">
        <v>14</v>
      </c>
      <c r="O54" s="21">
        <v>14</v>
      </c>
      <c r="P54" s="21">
        <v>11</v>
      </c>
      <c r="Q54" s="21">
        <v>8</v>
      </c>
      <c r="R54" s="21">
        <v>7</v>
      </c>
      <c r="S54" s="21">
        <v>7</v>
      </c>
      <c r="T54" s="21">
        <v>2</v>
      </c>
      <c r="U54" s="21">
        <v>1</v>
      </c>
      <c r="V54" s="21">
        <v>1</v>
      </c>
      <c r="W54" s="21">
        <v>2</v>
      </c>
      <c r="X54" s="21">
        <v>0</v>
      </c>
      <c r="Y54" s="21">
        <v>0</v>
      </c>
      <c r="Z54" s="21">
        <v>0</v>
      </c>
      <c r="AA54" s="21">
        <v>0</v>
      </c>
    </row>
    <row r="55" spans="2:27" x14ac:dyDescent="0.2">
      <c r="B55" s="45" t="s">
        <v>48</v>
      </c>
      <c r="C55" s="51" t="s">
        <v>221</v>
      </c>
      <c r="D55" s="21">
        <v>161</v>
      </c>
      <c r="E55" s="21">
        <v>164</v>
      </c>
      <c r="F55" s="21">
        <v>159</v>
      </c>
      <c r="G55" s="21">
        <v>163</v>
      </c>
      <c r="H55" s="21">
        <v>6</v>
      </c>
      <c r="I55" s="21">
        <v>7</v>
      </c>
      <c r="J55" s="21">
        <v>7</v>
      </c>
      <c r="K55" s="21">
        <v>6</v>
      </c>
      <c r="L55" s="21">
        <v>44</v>
      </c>
      <c r="M55" s="21">
        <v>40</v>
      </c>
      <c r="N55" s="21">
        <v>43</v>
      </c>
      <c r="O55" s="21">
        <v>43</v>
      </c>
      <c r="P55" s="21">
        <v>27</v>
      </c>
      <c r="Q55" s="21">
        <v>19</v>
      </c>
      <c r="R55" s="21">
        <v>21</v>
      </c>
      <c r="S55" s="21">
        <v>19</v>
      </c>
      <c r="T55" s="21">
        <v>30</v>
      </c>
      <c r="U55" s="21">
        <v>27</v>
      </c>
      <c r="V55" s="21">
        <v>35</v>
      </c>
      <c r="W55" s="21">
        <v>37</v>
      </c>
      <c r="X55" s="21">
        <v>0</v>
      </c>
      <c r="Y55" s="21">
        <v>0</v>
      </c>
      <c r="Z55" s="21">
        <v>0</v>
      </c>
      <c r="AA55" s="21">
        <v>0</v>
      </c>
    </row>
    <row r="56" spans="2:27" x14ac:dyDescent="0.2">
      <c r="B56" s="45" t="s">
        <v>49</v>
      </c>
      <c r="C56" s="51" t="s">
        <v>222</v>
      </c>
      <c r="D56" s="21">
        <f>SUM(D54:D55)</f>
        <v>260</v>
      </c>
      <c r="E56" s="21">
        <f t="shared" ref="E56:AA56" si="9">SUM(E54:E55)</f>
        <v>258</v>
      </c>
      <c r="F56" s="21">
        <f>SUM(F54:F55)</f>
        <v>263</v>
      </c>
      <c r="G56" s="21">
        <f t="shared" si="9"/>
        <v>278</v>
      </c>
      <c r="H56" s="21">
        <f t="shared" si="9"/>
        <v>7</v>
      </c>
      <c r="I56" s="21">
        <f t="shared" si="9"/>
        <v>8</v>
      </c>
      <c r="J56" s="21">
        <f>SUM(J54:J55)</f>
        <v>8</v>
      </c>
      <c r="K56" s="21">
        <f t="shared" si="9"/>
        <v>7</v>
      </c>
      <c r="L56" s="21">
        <f t="shared" si="9"/>
        <v>61</v>
      </c>
      <c r="M56" s="21">
        <f t="shared" si="9"/>
        <v>56</v>
      </c>
      <c r="N56" s="21">
        <f>SUM(N54:N55)</f>
        <v>57</v>
      </c>
      <c r="O56" s="21">
        <f t="shared" si="9"/>
        <v>57</v>
      </c>
      <c r="P56" s="21">
        <f t="shared" si="9"/>
        <v>38</v>
      </c>
      <c r="Q56" s="21">
        <f t="shared" si="9"/>
        <v>27</v>
      </c>
      <c r="R56" s="21">
        <f>SUM(R54:R55)</f>
        <v>28</v>
      </c>
      <c r="S56" s="21">
        <f t="shared" si="9"/>
        <v>26</v>
      </c>
      <c r="T56" s="21">
        <f t="shared" si="9"/>
        <v>32</v>
      </c>
      <c r="U56" s="21">
        <f t="shared" si="9"/>
        <v>28</v>
      </c>
      <c r="V56" s="21">
        <f>SUM(V54:V55)</f>
        <v>36</v>
      </c>
      <c r="W56" s="21">
        <f t="shared" si="9"/>
        <v>39</v>
      </c>
      <c r="X56" s="21">
        <f t="shared" si="9"/>
        <v>0</v>
      </c>
      <c r="Y56" s="21">
        <f t="shared" si="9"/>
        <v>0</v>
      </c>
      <c r="Z56" s="21">
        <f>SUM(Z54:Z55)</f>
        <v>0</v>
      </c>
      <c r="AA56" s="21">
        <f t="shared" si="9"/>
        <v>0</v>
      </c>
    </row>
    <row r="57" spans="2:27" x14ac:dyDescent="0.2">
      <c r="B57" s="45" t="s">
        <v>50</v>
      </c>
      <c r="C57" s="51" t="s">
        <v>223</v>
      </c>
      <c r="D57" s="21">
        <v>75</v>
      </c>
      <c r="E57" s="21">
        <v>88</v>
      </c>
      <c r="F57" s="21">
        <v>95</v>
      </c>
      <c r="G57" s="21">
        <v>101</v>
      </c>
      <c r="H57" s="21">
        <v>61</v>
      </c>
      <c r="I57" s="21">
        <v>68</v>
      </c>
      <c r="J57" s="21">
        <v>72</v>
      </c>
      <c r="K57" s="21">
        <v>74</v>
      </c>
      <c r="L57" s="21">
        <v>37</v>
      </c>
      <c r="M57" s="21">
        <v>53</v>
      </c>
      <c r="N57" s="21">
        <v>67</v>
      </c>
      <c r="O57" s="21">
        <v>67</v>
      </c>
      <c r="P57" s="21">
        <v>28</v>
      </c>
      <c r="Q57" s="21">
        <v>27</v>
      </c>
      <c r="R57" s="21">
        <v>24</v>
      </c>
      <c r="S57" s="21">
        <v>23</v>
      </c>
      <c r="T57" s="21">
        <v>15</v>
      </c>
      <c r="U57" s="21">
        <v>13</v>
      </c>
      <c r="V57" s="21">
        <v>17</v>
      </c>
      <c r="W57" s="21">
        <v>18</v>
      </c>
      <c r="X57" s="21">
        <v>5</v>
      </c>
      <c r="Y57" s="21">
        <v>10</v>
      </c>
      <c r="Z57" s="21">
        <v>7</v>
      </c>
      <c r="AA57" s="21">
        <v>7</v>
      </c>
    </row>
    <row r="58" spans="2:27" x14ac:dyDescent="0.2">
      <c r="B58" s="45" t="s">
        <v>51</v>
      </c>
      <c r="C58" s="51" t="s">
        <v>224</v>
      </c>
      <c r="D58" s="21">
        <v>73</v>
      </c>
      <c r="E58" s="21">
        <v>74</v>
      </c>
      <c r="F58" s="21">
        <v>85</v>
      </c>
      <c r="G58" s="21">
        <v>85</v>
      </c>
      <c r="H58" s="21">
        <v>133</v>
      </c>
      <c r="I58" s="21">
        <v>126</v>
      </c>
      <c r="J58" s="21">
        <v>132</v>
      </c>
      <c r="K58" s="21">
        <v>132</v>
      </c>
      <c r="L58" s="21">
        <v>121</v>
      </c>
      <c r="M58" s="21">
        <v>192</v>
      </c>
      <c r="N58" s="21">
        <v>206</v>
      </c>
      <c r="O58" s="21">
        <v>217</v>
      </c>
      <c r="P58" s="21">
        <v>45</v>
      </c>
      <c r="Q58" s="21">
        <v>38</v>
      </c>
      <c r="R58" s="21">
        <v>30</v>
      </c>
      <c r="S58" s="21">
        <v>31</v>
      </c>
      <c r="T58" s="21">
        <v>42</v>
      </c>
      <c r="U58" s="21">
        <v>37</v>
      </c>
      <c r="V58" s="21">
        <v>37</v>
      </c>
      <c r="W58" s="21">
        <v>42</v>
      </c>
      <c r="X58" s="21">
        <v>31</v>
      </c>
      <c r="Y58" s="21">
        <v>34</v>
      </c>
      <c r="Z58" s="21">
        <v>35</v>
      </c>
      <c r="AA58" s="21">
        <v>35</v>
      </c>
    </row>
    <row r="59" spans="2:27" x14ac:dyDescent="0.2">
      <c r="B59" s="45" t="s">
        <v>52</v>
      </c>
      <c r="C59" s="51" t="s">
        <v>225</v>
      </c>
      <c r="D59" s="21">
        <f>SUM(D57:D58)</f>
        <v>148</v>
      </c>
      <c r="E59" s="21">
        <f t="shared" ref="E59:AA59" si="10">SUM(E57:E58)</f>
        <v>162</v>
      </c>
      <c r="F59" s="21">
        <f>SUM(F57:F58)</f>
        <v>180</v>
      </c>
      <c r="G59" s="21">
        <f t="shared" si="10"/>
        <v>186</v>
      </c>
      <c r="H59" s="21">
        <f t="shared" si="10"/>
        <v>194</v>
      </c>
      <c r="I59" s="21">
        <f t="shared" si="10"/>
        <v>194</v>
      </c>
      <c r="J59" s="21">
        <f>SUM(J57:J58)</f>
        <v>204</v>
      </c>
      <c r="K59" s="21">
        <f t="shared" si="10"/>
        <v>206</v>
      </c>
      <c r="L59" s="21">
        <f t="shared" si="10"/>
        <v>158</v>
      </c>
      <c r="M59" s="21">
        <f t="shared" si="10"/>
        <v>245</v>
      </c>
      <c r="N59" s="21">
        <f>SUM(N57:N58)</f>
        <v>273</v>
      </c>
      <c r="O59" s="21">
        <f t="shared" si="10"/>
        <v>284</v>
      </c>
      <c r="P59" s="21">
        <f t="shared" si="10"/>
        <v>73</v>
      </c>
      <c r="Q59" s="21">
        <f t="shared" si="10"/>
        <v>65</v>
      </c>
      <c r="R59" s="21">
        <f>SUM(R57:R58)</f>
        <v>54</v>
      </c>
      <c r="S59" s="21">
        <f t="shared" si="10"/>
        <v>54</v>
      </c>
      <c r="T59" s="21">
        <f t="shared" si="10"/>
        <v>57</v>
      </c>
      <c r="U59" s="21">
        <f t="shared" si="10"/>
        <v>50</v>
      </c>
      <c r="V59" s="21">
        <f>SUM(V57:V58)</f>
        <v>54</v>
      </c>
      <c r="W59" s="21">
        <f t="shared" si="10"/>
        <v>60</v>
      </c>
      <c r="X59" s="21">
        <f t="shared" si="10"/>
        <v>36</v>
      </c>
      <c r="Y59" s="21">
        <f t="shared" si="10"/>
        <v>44</v>
      </c>
      <c r="Z59" s="21">
        <f>SUM(Z57:Z58)</f>
        <v>42</v>
      </c>
      <c r="AA59" s="21">
        <f t="shared" si="10"/>
        <v>42</v>
      </c>
    </row>
    <row r="60" spans="2:27" x14ac:dyDescent="0.2">
      <c r="B60" s="45" t="s">
        <v>53</v>
      </c>
      <c r="C60" s="51" t="s">
        <v>226</v>
      </c>
      <c r="D60" s="21">
        <v>27</v>
      </c>
      <c r="E60" s="21">
        <v>30</v>
      </c>
      <c r="F60" s="21">
        <v>27</v>
      </c>
      <c r="G60" s="21">
        <v>52</v>
      </c>
      <c r="H60" s="21">
        <v>163</v>
      </c>
      <c r="I60" s="21">
        <v>166</v>
      </c>
      <c r="J60" s="21">
        <v>165</v>
      </c>
      <c r="K60" s="21">
        <v>163</v>
      </c>
      <c r="L60" s="21">
        <v>42</v>
      </c>
      <c r="M60" s="21">
        <v>16</v>
      </c>
      <c r="N60" s="21">
        <v>12</v>
      </c>
      <c r="O60" s="21">
        <v>12</v>
      </c>
      <c r="P60" s="21">
        <v>7</v>
      </c>
      <c r="Q60" s="21">
        <v>8</v>
      </c>
      <c r="R60" s="21">
        <v>6</v>
      </c>
      <c r="S60" s="21">
        <v>6</v>
      </c>
      <c r="T60" s="21">
        <v>26</v>
      </c>
      <c r="U60" s="21">
        <v>27</v>
      </c>
      <c r="V60" s="21">
        <v>24</v>
      </c>
      <c r="W60" s="21">
        <v>24</v>
      </c>
      <c r="X60" s="21">
        <v>24</v>
      </c>
      <c r="Y60" s="21">
        <v>22</v>
      </c>
      <c r="Z60" s="21">
        <v>23</v>
      </c>
      <c r="AA60" s="21">
        <v>25</v>
      </c>
    </row>
    <row r="61" spans="2:27" x14ac:dyDescent="0.2">
      <c r="B61" s="45" t="s">
        <v>54</v>
      </c>
      <c r="C61" s="51" t="s">
        <v>227</v>
      </c>
      <c r="D61" s="21">
        <v>36</v>
      </c>
      <c r="E61" s="21">
        <v>37</v>
      </c>
      <c r="F61" s="21">
        <v>38</v>
      </c>
      <c r="G61" s="21">
        <v>45</v>
      </c>
      <c r="H61" s="21">
        <v>22</v>
      </c>
      <c r="I61" s="21">
        <v>23</v>
      </c>
      <c r="J61" s="21">
        <v>23</v>
      </c>
      <c r="K61" s="21">
        <v>23</v>
      </c>
      <c r="L61" s="21">
        <v>108</v>
      </c>
      <c r="M61" s="21">
        <v>22</v>
      </c>
      <c r="N61" s="21">
        <v>12</v>
      </c>
      <c r="O61" s="21">
        <v>10</v>
      </c>
      <c r="P61" s="21">
        <v>42</v>
      </c>
      <c r="Q61" s="21">
        <v>34</v>
      </c>
      <c r="R61" s="21">
        <v>29</v>
      </c>
      <c r="S61" s="21">
        <v>29</v>
      </c>
      <c r="T61" s="21">
        <v>86</v>
      </c>
      <c r="U61" s="21">
        <v>84</v>
      </c>
      <c r="V61" s="21">
        <v>97</v>
      </c>
      <c r="W61" s="21">
        <v>92</v>
      </c>
      <c r="X61" s="21">
        <v>56</v>
      </c>
      <c r="Y61" s="21">
        <v>51</v>
      </c>
      <c r="Z61" s="21">
        <v>48</v>
      </c>
      <c r="AA61" s="21">
        <v>43</v>
      </c>
    </row>
    <row r="62" spans="2:27" x14ac:dyDescent="0.2">
      <c r="B62" s="45" t="s">
        <v>55</v>
      </c>
      <c r="C62" s="51" t="s">
        <v>228</v>
      </c>
      <c r="D62" s="21">
        <f>SUM(D60:D61)</f>
        <v>63</v>
      </c>
      <c r="E62" s="21">
        <f t="shared" ref="E62:AA62" si="11">SUM(E60:E61)</f>
        <v>67</v>
      </c>
      <c r="F62" s="21">
        <f>SUM(F60:F61)</f>
        <v>65</v>
      </c>
      <c r="G62" s="21">
        <f t="shared" si="11"/>
        <v>97</v>
      </c>
      <c r="H62" s="21">
        <f t="shared" si="11"/>
        <v>185</v>
      </c>
      <c r="I62" s="21">
        <f t="shared" si="11"/>
        <v>189</v>
      </c>
      <c r="J62" s="21">
        <f>SUM(J60:J61)</f>
        <v>188</v>
      </c>
      <c r="K62" s="21">
        <f t="shared" si="11"/>
        <v>186</v>
      </c>
      <c r="L62" s="21">
        <f t="shared" si="11"/>
        <v>150</v>
      </c>
      <c r="M62" s="21">
        <f t="shared" si="11"/>
        <v>38</v>
      </c>
      <c r="N62" s="21">
        <f>SUM(N60:N61)</f>
        <v>24</v>
      </c>
      <c r="O62" s="21">
        <f t="shared" si="11"/>
        <v>22</v>
      </c>
      <c r="P62" s="21">
        <f t="shared" si="11"/>
        <v>49</v>
      </c>
      <c r="Q62" s="21">
        <f t="shared" si="11"/>
        <v>42</v>
      </c>
      <c r="R62" s="21">
        <f>SUM(R60:R61)</f>
        <v>35</v>
      </c>
      <c r="S62" s="21">
        <f t="shared" si="11"/>
        <v>35</v>
      </c>
      <c r="T62" s="21">
        <f t="shared" si="11"/>
        <v>112</v>
      </c>
      <c r="U62" s="21">
        <f t="shared" si="11"/>
        <v>111</v>
      </c>
      <c r="V62" s="21">
        <f>SUM(V60:V61)</f>
        <v>121</v>
      </c>
      <c r="W62" s="21">
        <f t="shared" si="11"/>
        <v>116</v>
      </c>
      <c r="X62" s="21">
        <f t="shared" si="11"/>
        <v>80</v>
      </c>
      <c r="Y62" s="21">
        <f t="shared" si="11"/>
        <v>73</v>
      </c>
      <c r="Z62" s="21">
        <f>SUM(Z60:Z61)</f>
        <v>71</v>
      </c>
      <c r="AA62" s="21">
        <f t="shared" si="11"/>
        <v>68</v>
      </c>
    </row>
    <row r="63" spans="2:27" x14ac:dyDescent="0.2">
      <c r="B63" s="46" t="s">
        <v>8</v>
      </c>
      <c r="C63" s="56" t="s">
        <v>8</v>
      </c>
      <c r="D63" s="23">
        <f>SUM(D50,D53,D56,D59,D62)</f>
        <v>531</v>
      </c>
      <c r="E63" s="23">
        <f t="shared" ref="E63:AA63" si="12">SUM(E50,E53,E56,E59,E62)</f>
        <v>595</v>
      </c>
      <c r="F63" s="23">
        <f t="shared" si="12"/>
        <v>621</v>
      </c>
      <c r="G63" s="23">
        <f t="shared" si="12"/>
        <v>675</v>
      </c>
      <c r="H63" s="23">
        <f t="shared" si="12"/>
        <v>424</v>
      </c>
      <c r="I63" s="23">
        <f t="shared" si="12"/>
        <v>447</v>
      </c>
      <c r="J63" s="23">
        <f t="shared" si="12"/>
        <v>457</v>
      </c>
      <c r="K63" s="23">
        <f t="shared" si="12"/>
        <v>462</v>
      </c>
      <c r="L63" s="23">
        <f t="shared" si="12"/>
        <v>407</v>
      </c>
      <c r="M63" s="23">
        <f t="shared" si="12"/>
        <v>377</v>
      </c>
      <c r="N63" s="23">
        <f t="shared" si="12"/>
        <v>396</v>
      </c>
      <c r="O63" s="23">
        <f t="shared" si="12"/>
        <v>404</v>
      </c>
      <c r="P63" s="23">
        <f t="shared" si="12"/>
        <v>178</v>
      </c>
      <c r="Q63" s="23">
        <f t="shared" si="12"/>
        <v>146</v>
      </c>
      <c r="R63" s="23">
        <f t="shared" si="12"/>
        <v>129</v>
      </c>
      <c r="S63" s="23">
        <f t="shared" si="12"/>
        <v>128</v>
      </c>
      <c r="T63" s="23">
        <f t="shared" si="12"/>
        <v>242</v>
      </c>
      <c r="U63" s="23">
        <f t="shared" si="12"/>
        <v>228</v>
      </c>
      <c r="V63" s="23">
        <f t="shared" si="12"/>
        <v>252</v>
      </c>
      <c r="W63" s="23">
        <f t="shared" si="12"/>
        <v>260</v>
      </c>
      <c r="X63" s="23">
        <f t="shared" si="12"/>
        <v>144</v>
      </c>
      <c r="Y63" s="23">
        <f t="shared" si="12"/>
        <v>147</v>
      </c>
      <c r="Z63" s="23">
        <f t="shared" si="12"/>
        <v>143</v>
      </c>
      <c r="AA63" s="23">
        <f t="shared" si="12"/>
        <v>139</v>
      </c>
    </row>
    <row r="64" spans="2:27" x14ac:dyDescent="0.2">
      <c r="B64" s="45" t="s">
        <v>56</v>
      </c>
      <c r="C64" s="51" t="s">
        <v>229</v>
      </c>
      <c r="D64" s="21">
        <v>38</v>
      </c>
      <c r="E64" s="21">
        <v>38</v>
      </c>
      <c r="F64" s="21">
        <v>28</v>
      </c>
      <c r="G64" s="21">
        <v>31</v>
      </c>
      <c r="H64" s="21">
        <v>13</v>
      </c>
      <c r="I64" s="21">
        <v>12</v>
      </c>
      <c r="J64" s="21">
        <v>10</v>
      </c>
      <c r="K64" s="21">
        <v>12</v>
      </c>
      <c r="L64" s="21">
        <v>23</v>
      </c>
      <c r="M64" s="21">
        <v>25</v>
      </c>
      <c r="N64" s="21">
        <v>28</v>
      </c>
      <c r="O64" s="21">
        <v>23</v>
      </c>
      <c r="P64" s="21">
        <v>15</v>
      </c>
      <c r="Q64" s="21">
        <v>14</v>
      </c>
      <c r="R64" s="21">
        <v>7</v>
      </c>
      <c r="S64" s="21">
        <v>5</v>
      </c>
      <c r="T64" s="21">
        <v>8</v>
      </c>
      <c r="U64" s="21">
        <v>7</v>
      </c>
      <c r="V64" s="21">
        <v>13</v>
      </c>
      <c r="W64" s="21">
        <v>14</v>
      </c>
      <c r="X64" s="21">
        <v>17</v>
      </c>
      <c r="Y64" s="21">
        <v>16</v>
      </c>
      <c r="Z64" s="21">
        <v>17</v>
      </c>
      <c r="AA64" s="21">
        <v>14</v>
      </c>
    </row>
    <row r="65" spans="2:27" x14ac:dyDescent="0.2">
      <c r="B65" s="45" t="s">
        <v>57</v>
      </c>
      <c r="C65" s="51" t="s">
        <v>230</v>
      </c>
      <c r="D65" s="21">
        <v>36</v>
      </c>
      <c r="E65" s="21">
        <v>33</v>
      </c>
      <c r="F65" s="21">
        <v>19</v>
      </c>
      <c r="G65" s="21">
        <v>21</v>
      </c>
      <c r="H65" s="21">
        <v>18</v>
      </c>
      <c r="I65" s="21">
        <v>13</v>
      </c>
      <c r="J65" s="21">
        <v>16</v>
      </c>
      <c r="K65" s="21">
        <v>19</v>
      </c>
      <c r="L65" s="21">
        <v>39</v>
      </c>
      <c r="M65" s="21">
        <v>45</v>
      </c>
      <c r="N65" s="21">
        <v>42</v>
      </c>
      <c r="O65" s="21">
        <v>39</v>
      </c>
      <c r="P65" s="21">
        <v>33</v>
      </c>
      <c r="Q65" s="21">
        <v>25</v>
      </c>
      <c r="R65" s="21">
        <v>14</v>
      </c>
      <c r="S65" s="21">
        <v>7</v>
      </c>
      <c r="T65" s="21">
        <v>39</v>
      </c>
      <c r="U65" s="21">
        <v>27</v>
      </c>
      <c r="V65" s="21">
        <v>43</v>
      </c>
      <c r="W65" s="21">
        <v>39</v>
      </c>
      <c r="X65" s="21">
        <v>17</v>
      </c>
      <c r="Y65" s="21">
        <v>16</v>
      </c>
      <c r="Z65" s="21">
        <v>16</v>
      </c>
      <c r="AA65" s="21">
        <v>11</v>
      </c>
    </row>
    <row r="66" spans="2:27" x14ac:dyDescent="0.2">
      <c r="B66" s="45" t="s">
        <v>58</v>
      </c>
      <c r="C66" s="51" t="s">
        <v>231</v>
      </c>
      <c r="D66" s="21">
        <f>SUM(D64:D65)</f>
        <v>74</v>
      </c>
      <c r="E66" s="21">
        <f t="shared" ref="E66:AA66" si="13">SUM(E64:E65)</f>
        <v>71</v>
      </c>
      <c r="F66" s="21">
        <f t="shared" si="13"/>
        <v>47</v>
      </c>
      <c r="G66" s="21">
        <f t="shared" si="13"/>
        <v>52</v>
      </c>
      <c r="H66" s="21">
        <f t="shared" si="13"/>
        <v>31</v>
      </c>
      <c r="I66" s="21">
        <f t="shared" si="13"/>
        <v>25</v>
      </c>
      <c r="J66" s="21">
        <f t="shared" si="13"/>
        <v>26</v>
      </c>
      <c r="K66" s="21">
        <f t="shared" si="13"/>
        <v>31</v>
      </c>
      <c r="L66" s="21">
        <f t="shared" si="13"/>
        <v>62</v>
      </c>
      <c r="M66" s="21">
        <f t="shared" si="13"/>
        <v>70</v>
      </c>
      <c r="N66" s="21">
        <f t="shared" si="13"/>
        <v>70</v>
      </c>
      <c r="O66" s="21">
        <f t="shared" si="13"/>
        <v>62</v>
      </c>
      <c r="P66" s="21">
        <f t="shared" si="13"/>
        <v>48</v>
      </c>
      <c r="Q66" s="21">
        <f t="shared" si="13"/>
        <v>39</v>
      </c>
      <c r="R66" s="21">
        <f t="shared" si="13"/>
        <v>21</v>
      </c>
      <c r="S66" s="21">
        <f t="shared" si="13"/>
        <v>12</v>
      </c>
      <c r="T66" s="21">
        <f t="shared" si="13"/>
        <v>47</v>
      </c>
      <c r="U66" s="21">
        <f t="shared" si="13"/>
        <v>34</v>
      </c>
      <c r="V66" s="21">
        <f t="shared" si="13"/>
        <v>56</v>
      </c>
      <c r="W66" s="21">
        <f t="shared" si="13"/>
        <v>53</v>
      </c>
      <c r="X66" s="21">
        <f t="shared" si="13"/>
        <v>34</v>
      </c>
      <c r="Y66" s="21">
        <f t="shared" si="13"/>
        <v>32</v>
      </c>
      <c r="Z66" s="21">
        <f t="shared" si="13"/>
        <v>33</v>
      </c>
      <c r="AA66" s="21">
        <f t="shared" si="13"/>
        <v>25</v>
      </c>
    </row>
    <row r="67" spans="2:27" x14ac:dyDescent="0.2">
      <c r="B67" s="45" t="s">
        <v>59</v>
      </c>
      <c r="C67" s="51" t="s">
        <v>232</v>
      </c>
      <c r="D67" s="21">
        <v>123</v>
      </c>
      <c r="E67" s="21">
        <v>144</v>
      </c>
      <c r="F67" s="21">
        <v>158</v>
      </c>
      <c r="G67" s="21">
        <v>176</v>
      </c>
      <c r="H67" s="21">
        <v>40</v>
      </c>
      <c r="I67" s="21">
        <v>42</v>
      </c>
      <c r="J67" s="21">
        <v>47</v>
      </c>
      <c r="K67" s="21">
        <v>46</v>
      </c>
      <c r="L67" s="21">
        <v>49</v>
      </c>
      <c r="M67" s="21">
        <v>42</v>
      </c>
      <c r="N67" s="21">
        <v>48</v>
      </c>
      <c r="O67" s="21">
        <v>49</v>
      </c>
      <c r="P67" s="21">
        <v>27</v>
      </c>
      <c r="Q67" s="21">
        <v>28</v>
      </c>
      <c r="R67" s="21">
        <v>30</v>
      </c>
      <c r="S67" s="21">
        <v>22</v>
      </c>
      <c r="T67" s="21">
        <v>9</v>
      </c>
      <c r="U67" s="21">
        <v>7</v>
      </c>
      <c r="V67" s="21">
        <v>6</v>
      </c>
      <c r="W67" s="21">
        <v>7</v>
      </c>
      <c r="X67" s="21">
        <v>14</v>
      </c>
      <c r="Y67" s="21">
        <v>20</v>
      </c>
      <c r="Z67" s="21">
        <v>19</v>
      </c>
      <c r="AA67" s="21">
        <v>21</v>
      </c>
    </row>
    <row r="68" spans="2:27" x14ac:dyDescent="0.2">
      <c r="B68" s="45" t="s">
        <v>60</v>
      </c>
      <c r="C68" s="51" t="s">
        <v>233</v>
      </c>
      <c r="D68" s="21">
        <v>154</v>
      </c>
      <c r="E68" s="21">
        <v>169</v>
      </c>
      <c r="F68" s="21">
        <v>179</v>
      </c>
      <c r="G68" s="21">
        <v>181</v>
      </c>
      <c r="H68" s="21">
        <v>130</v>
      </c>
      <c r="I68" s="21">
        <v>114</v>
      </c>
      <c r="J68" s="21">
        <v>101</v>
      </c>
      <c r="K68" s="21">
        <v>95</v>
      </c>
      <c r="L68" s="21">
        <v>153</v>
      </c>
      <c r="M68" s="21">
        <v>140</v>
      </c>
      <c r="N68" s="21">
        <v>144</v>
      </c>
      <c r="O68" s="21">
        <v>149</v>
      </c>
      <c r="P68" s="21">
        <v>62</v>
      </c>
      <c r="Q68" s="21">
        <v>46</v>
      </c>
      <c r="R68" s="21">
        <v>41</v>
      </c>
      <c r="S68" s="21">
        <v>43</v>
      </c>
      <c r="T68" s="21">
        <v>48</v>
      </c>
      <c r="U68" s="21">
        <v>47</v>
      </c>
      <c r="V68" s="21">
        <v>51</v>
      </c>
      <c r="W68" s="21">
        <v>57</v>
      </c>
      <c r="X68" s="21">
        <v>48</v>
      </c>
      <c r="Y68" s="21">
        <v>50</v>
      </c>
      <c r="Z68" s="21">
        <v>46</v>
      </c>
      <c r="AA68" s="21">
        <v>44</v>
      </c>
    </row>
    <row r="69" spans="2:27" x14ac:dyDescent="0.2">
      <c r="B69" s="45" t="s">
        <v>61</v>
      </c>
      <c r="C69" s="51" t="s">
        <v>234</v>
      </c>
      <c r="D69" s="21">
        <f>SUM(D67:D68)</f>
        <v>277</v>
      </c>
      <c r="E69" s="21">
        <f t="shared" ref="E69:AA69" si="14">SUM(E67:E68)</f>
        <v>313</v>
      </c>
      <c r="F69" s="21">
        <f t="shared" si="14"/>
        <v>337</v>
      </c>
      <c r="G69" s="21">
        <f t="shared" si="14"/>
        <v>357</v>
      </c>
      <c r="H69" s="21">
        <f t="shared" si="14"/>
        <v>170</v>
      </c>
      <c r="I69" s="21">
        <f t="shared" si="14"/>
        <v>156</v>
      </c>
      <c r="J69" s="21">
        <f t="shared" si="14"/>
        <v>148</v>
      </c>
      <c r="K69" s="21">
        <f t="shared" si="14"/>
        <v>141</v>
      </c>
      <c r="L69" s="21">
        <f t="shared" si="14"/>
        <v>202</v>
      </c>
      <c r="M69" s="21">
        <f t="shared" si="14"/>
        <v>182</v>
      </c>
      <c r="N69" s="21">
        <f t="shared" si="14"/>
        <v>192</v>
      </c>
      <c r="O69" s="21">
        <f t="shared" si="14"/>
        <v>198</v>
      </c>
      <c r="P69" s="21">
        <f t="shared" si="14"/>
        <v>89</v>
      </c>
      <c r="Q69" s="21">
        <f t="shared" si="14"/>
        <v>74</v>
      </c>
      <c r="R69" s="21">
        <f t="shared" si="14"/>
        <v>71</v>
      </c>
      <c r="S69" s="21">
        <f t="shared" si="14"/>
        <v>65</v>
      </c>
      <c r="T69" s="21">
        <f t="shared" si="14"/>
        <v>57</v>
      </c>
      <c r="U69" s="21">
        <f t="shared" si="14"/>
        <v>54</v>
      </c>
      <c r="V69" s="21">
        <f t="shared" si="14"/>
        <v>57</v>
      </c>
      <c r="W69" s="21">
        <f t="shared" si="14"/>
        <v>64</v>
      </c>
      <c r="X69" s="21">
        <f t="shared" si="14"/>
        <v>62</v>
      </c>
      <c r="Y69" s="21">
        <f t="shared" si="14"/>
        <v>70</v>
      </c>
      <c r="Z69" s="21">
        <f t="shared" si="14"/>
        <v>65</v>
      </c>
      <c r="AA69" s="21">
        <f t="shared" si="14"/>
        <v>65</v>
      </c>
    </row>
    <row r="70" spans="2:27" x14ac:dyDescent="0.2">
      <c r="B70" s="45" t="s">
        <v>62</v>
      </c>
      <c r="C70" s="51" t="s">
        <v>235</v>
      </c>
      <c r="D70" s="21">
        <v>35</v>
      </c>
      <c r="E70" s="21">
        <v>48</v>
      </c>
      <c r="F70" s="21">
        <v>62</v>
      </c>
      <c r="G70" s="21">
        <v>79</v>
      </c>
      <c r="H70" s="21">
        <v>31</v>
      </c>
      <c r="I70" s="21">
        <v>43</v>
      </c>
      <c r="J70" s="21">
        <v>40</v>
      </c>
      <c r="K70" s="21">
        <v>44</v>
      </c>
      <c r="L70" s="21">
        <v>32</v>
      </c>
      <c r="M70" s="21">
        <v>26</v>
      </c>
      <c r="N70" s="21">
        <v>27</v>
      </c>
      <c r="O70" s="21">
        <v>31</v>
      </c>
      <c r="P70" s="21">
        <v>8</v>
      </c>
      <c r="Q70" s="21">
        <v>5</v>
      </c>
      <c r="R70" s="21">
        <v>5</v>
      </c>
      <c r="S70" s="21">
        <v>13</v>
      </c>
      <c r="T70" s="21">
        <v>12</v>
      </c>
      <c r="U70" s="21">
        <v>11</v>
      </c>
      <c r="V70" s="21">
        <v>11</v>
      </c>
      <c r="W70" s="21">
        <v>14</v>
      </c>
      <c r="X70" s="21">
        <v>2</v>
      </c>
      <c r="Y70" s="21">
        <v>3</v>
      </c>
      <c r="Z70" s="21">
        <v>4</v>
      </c>
      <c r="AA70" s="21">
        <v>8</v>
      </c>
    </row>
    <row r="71" spans="2:27" x14ac:dyDescent="0.2">
      <c r="B71" s="45" t="s">
        <v>63</v>
      </c>
      <c r="C71" s="51" t="s">
        <v>236</v>
      </c>
      <c r="D71" s="21">
        <v>77</v>
      </c>
      <c r="E71" s="21">
        <v>86</v>
      </c>
      <c r="F71" s="21">
        <v>98</v>
      </c>
      <c r="G71" s="21">
        <v>116</v>
      </c>
      <c r="H71" s="21">
        <v>118</v>
      </c>
      <c r="I71" s="21">
        <v>128</v>
      </c>
      <c r="J71" s="21">
        <v>133</v>
      </c>
      <c r="K71" s="21">
        <v>133</v>
      </c>
      <c r="L71" s="21">
        <v>80</v>
      </c>
      <c r="M71" s="21">
        <v>77</v>
      </c>
      <c r="N71" s="21">
        <v>84</v>
      </c>
      <c r="O71" s="21">
        <v>90</v>
      </c>
      <c r="P71" s="21">
        <v>25</v>
      </c>
      <c r="Q71" s="21">
        <v>19</v>
      </c>
      <c r="R71" s="21">
        <v>21</v>
      </c>
      <c r="S71" s="21">
        <v>26</v>
      </c>
      <c r="T71" s="21">
        <v>35</v>
      </c>
      <c r="U71" s="21">
        <v>36</v>
      </c>
      <c r="V71" s="21">
        <v>36</v>
      </c>
      <c r="W71" s="21">
        <v>39</v>
      </c>
      <c r="X71" s="21">
        <v>37</v>
      </c>
      <c r="Y71" s="21">
        <v>32</v>
      </c>
      <c r="Z71" s="21">
        <v>32</v>
      </c>
      <c r="AA71" s="21">
        <v>33</v>
      </c>
    </row>
    <row r="72" spans="2:27" x14ac:dyDescent="0.2">
      <c r="B72" s="45" t="s">
        <v>64</v>
      </c>
      <c r="C72" s="51" t="s">
        <v>237</v>
      </c>
      <c r="D72" s="21">
        <f>SUM(D70:D71)</f>
        <v>112</v>
      </c>
      <c r="E72" s="21">
        <f t="shared" ref="E72:AA72" si="15">SUM(E70:E71)</f>
        <v>134</v>
      </c>
      <c r="F72" s="21">
        <f t="shared" si="15"/>
        <v>160</v>
      </c>
      <c r="G72" s="21">
        <f t="shared" si="15"/>
        <v>195</v>
      </c>
      <c r="H72" s="21">
        <f t="shared" si="15"/>
        <v>149</v>
      </c>
      <c r="I72" s="21">
        <f t="shared" si="15"/>
        <v>171</v>
      </c>
      <c r="J72" s="21">
        <f t="shared" si="15"/>
        <v>173</v>
      </c>
      <c r="K72" s="21">
        <f t="shared" si="15"/>
        <v>177</v>
      </c>
      <c r="L72" s="21">
        <f t="shared" si="15"/>
        <v>112</v>
      </c>
      <c r="M72" s="21">
        <f t="shared" si="15"/>
        <v>103</v>
      </c>
      <c r="N72" s="21">
        <f t="shared" si="15"/>
        <v>111</v>
      </c>
      <c r="O72" s="21">
        <f t="shared" si="15"/>
        <v>121</v>
      </c>
      <c r="P72" s="21">
        <f t="shared" si="15"/>
        <v>33</v>
      </c>
      <c r="Q72" s="21">
        <f t="shared" si="15"/>
        <v>24</v>
      </c>
      <c r="R72" s="21">
        <f t="shared" si="15"/>
        <v>26</v>
      </c>
      <c r="S72" s="21">
        <f t="shared" si="15"/>
        <v>39</v>
      </c>
      <c r="T72" s="21">
        <f t="shared" si="15"/>
        <v>47</v>
      </c>
      <c r="U72" s="21">
        <f t="shared" si="15"/>
        <v>47</v>
      </c>
      <c r="V72" s="21">
        <f t="shared" si="15"/>
        <v>47</v>
      </c>
      <c r="W72" s="21">
        <f t="shared" si="15"/>
        <v>53</v>
      </c>
      <c r="X72" s="21">
        <f t="shared" si="15"/>
        <v>39</v>
      </c>
      <c r="Y72" s="21">
        <f t="shared" si="15"/>
        <v>35</v>
      </c>
      <c r="Z72" s="21">
        <f t="shared" si="15"/>
        <v>36</v>
      </c>
      <c r="AA72" s="21">
        <f t="shared" si="15"/>
        <v>41</v>
      </c>
    </row>
    <row r="73" spans="2:27" x14ac:dyDescent="0.2">
      <c r="B73" s="45" t="s">
        <v>65</v>
      </c>
      <c r="C73" s="51" t="s">
        <v>238</v>
      </c>
      <c r="D73" s="21">
        <v>22</v>
      </c>
      <c r="E73" s="21">
        <v>23</v>
      </c>
      <c r="F73" s="21">
        <v>24</v>
      </c>
      <c r="G73" s="21">
        <v>23</v>
      </c>
      <c r="H73" s="21">
        <v>11</v>
      </c>
      <c r="I73" s="21">
        <v>12</v>
      </c>
      <c r="J73" s="21">
        <v>17</v>
      </c>
      <c r="K73" s="21">
        <v>17</v>
      </c>
      <c r="L73" s="21">
        <v>4</v>
      </c>
      <c r="M73" s="21">
        <v>4</v>
      </c>
      <c r="N73" s="21">
        <v>4</v>
      </c>
      <c r="O73" s="21">
        <v>4</v>
      </c>
      <c r="P73" s="21">
        <v>0</v>
      </c>
      <c r="Q73" s="21">
        <v>0</v>
      </c>
      <c r="R73" s="21">
        <v>0</v>
      </c>
      <c r="S73" s="21">
        <v>1</v>
      </c>
      <c r="T73" s="21">
        <v>10</v>
      </c>
      <c r="U73" s="21">
        <v>12</v>
      </c>
      <c r="V73" s="21">
        <v>12</v>
      </c>
      <c r="W73" s="21">
        <v>11</v>
      </c>
      <c r="X73" s="21">
        <v>0</v>
      </c>
      <c r="Y73" s="21">
        <v>0</v>
      </c>
      <c r="Z73" s="21">
        <v>0</v>
      </c>
      <c r="AA73" s="21">
        <v>0</v>
      </c>
    </row>
    <row r="74" spans="2:27" x14ac:dyDescent="0.2">
      <c r="B74" s="45" t="s">
        <v>66</v>
      </c>
      <c r="C74" s="51" t="s">
        <v>239</v>
      </c>
      <c r="D74" s="21">
        <v>37</v>
      </c>
      <c r="E74" s="21">
        <v>41</v>
      </c>
      <c r="F74" s="21">
        <v>43</v>
      </c>
      <c r="G74" s="21">
        <v>39</v>
      </c>
      <c r="H74" s="21">
        <v>56</v>
      </c>
      <c r="I74" s="21">
        <v>70</v>
      </c>
      <c r="J74" s="21">
        <v>78</v>
      </c>
      <c r="K74" s="21">
        <v>83</v>
      </c>
      <c r="L74" s="21">
        <v>23</v>
      </c>
      <c r="M74" s="21">
        <v>14</v>
      </c>
      <c r="N74" s="21">
        <v>17</v>
      </c>
      <c r="O74" s="21">
        <v>18</v>
      </c>
      <c r="P74" s="21">
        <v>8</v>
      </c>
      <c r="Q74" s="21">
        <v>8</v>
      </c>
      <c r="R74" s="21">
        <v>10</v>
      </c>
      <c r="S74" s="21">
        <v>10</v>
      </c>
      <c r="T74" s="21">
        <v>44</v>
      </c>
      <c r="U74" s="21">
        <v>44</v>
      </c>
      <c r="V74" s="21">
        <v>41</v>
      </c>
      <c r="W74" s="21">
        <v>39</v>
      </c>
      <c r="X74" s="21">
        <v>8</v>
      </c>
      <c r="Y74" s="21">
        <v>7</v>
      </c>
      <c r="Z74" s="21">
        <v>6</v>
      </c>
      <c r="AA74" s="21">
        <v>5</v>
      </c>
    </row>
    <row r="75" spans="2:27" x14ac:dyDescent="0.2">
      <c r="B75" s="45" t="s">
        <v>67</v>
      </c>
      <c r="C75" s="51" t="s">
        <v>240</v>
      </c>
      <c r="D75" s="21">
        <f>SUM(D73:D74)</f>
        <v>59</v>
      </c>
      <c r="E75" s="21">
        <f t="shared" ref="E75:AA75" si="16">SUM(E73:E74)</f>
        <v>64</v>
      </c>
      <c r="F75" s="21">
        <f t="shared" si="16"/>
        <v>67</v>
      </c>
      <c r="G75" s="21">
        <f t="shared" si="16"/>
        <v>62</v>
      </c>
      <c r="H75" s="21">
        <f t="shared" si="16"/>
        <v>67</v>
      </c>
      <c r="I75" s="21">
        <f t="shared" si="16"/>
        <v>82</v>
      </c>
      <c r="J75" s="21">
        <f t="shared" si="16"/>
        <v>95</v>
      </c>
      <c r="K75" s="21">
        <f t="shared" si="16"/>
        <v>100</v>
      </c>
      <c r="L75" s="21">
        <f t="shared" si="16"/>
        <v>27</v>
      </c>
      <c r="M75" s="21">
        <f t="shared" si="16"/>
        <v>18</v>
      </c>
      <c r="N75" s="21">
        <f t="shared" si="16"/>
        <v>21</v>
      </c>
      <c r="O75" s="21">
        <f t="shared" si="16"/>
        <v>22</v>
      </c>
      <c r="P75" s="21">
        <f t="shared" si="16"/>
        <v>8</v>
      </c>
      <c r="Q75" s="21">
        <f t="shared" si="16"/>
        <v>8</v>
      </c>
      <c r="R75" s="21">
        <f t="shared" si="16"/>
        <v>10</v>
      </c>
      <c r="S75" s="21">
        <f t="shared" si="16"/>
        <v>11</v>
      </c>
      <c r="T75" s="21">
        <f t="shared" si="16"/>
        <v>54</v>
      </c>
      <c r="U75" s="21">
        <f t="shared" si="16"/>
        <v>56</v>
      </c>
      <c r="V75" s="21">
        <f t="shared" si="16"/>
        <v>53</v>
      </c>
      <c r="W75" s="21">
        <f t="shared" si="16"/>
        <v>50</v>
      </c>
      <c r="X75" s="21">
        <f t="shared" si="16"/>
        <v>8</v>
      </c>
      <c r="Y75" s="21">
        <f t="shared" si="16"/>
        <v>7</v>
      </c>
      <c r="Z75" s="21">
        <f t="shared" si="16"/>
        <v>6</v>
      </c>
      <c r="AA75" s="21">
        <f t="shared" si="16"/>
        <v>5</v>
      </c>
    </row>
    <row r="76" spans="2:27" x14ac:dyDescent="0.2">
      <c r="B76" s="45" t="s">
        <v>68</v>
      </c>
      <c r="C76" s="51" t="s">
        <v>241</v>
      </c>
      <c r="D76" s="21">
        <v>2</v>
      </c>
      <c r="E76" s="21">
        <v>3</v>
      </c>
      <c r="F76" s="21">
        <v>2</v>
      </c>
      <c r="G76" s="21">
        <v>3</v>
      </c>
      <c r="H76" s="21">
        <v>1</v>
      </c>
      <c r="I76" s="21">
        <v>3</v>
      </c>
      <c r="J76" s="21">
        <v>3</v>
      </c>
      <c r="K76" s="21">
        <v>3</v>
      </c>
      <c r="L76" s="21">
        <v>1</v>
      </c>
      <c r="M76" s="21">
        <v>1</v>
      </c>
      <c r="N76" s="21">
        <v>0</v>
      </c>
      <c r="O76" s="21">
        <v>0</v>
      </c>
      <c r="P76" s="21">
        <v>0</v>
      </c>
      <c r="Q76" s="21">
        <v>0</v>
      </c>
      <c r="R76" s="21">
        <v>0</v>
      </c>
      <c r="S76" s="21">
        <v>0</v>
      </c>
      <c r="T76" s="21">
        <v>10</v>
      </c>
      <c r="U76" s="21">
        <v>9</v>
      </c>
      <c r="V76" s="21">
        <v>7</v>
      </c>
      <c r="W76" s="21">
        <v>8</v>
      </c>
      <c r="X76" s="21">
        <v>0</v>
      </c>
      <c r="Y76" s="21">
        <v>0</v>
      </c>
      <c r="Z76" s="21">
        <v>0</v>
      </c>
      <c r="AA76" s="21">
        <v>0</v>
      </c>
    </row>
    <row r="77" spans="2:27" x14ac:dyDescent="0.2">
      <c r="B77" s="45" t="s">
        <v>69</v>
      </c>
      <c r="C77" s="51" t="s">
        <v>242</v>
      </c>
      <c r="D77" s="21">
        <v>7</v>
      </c>
      <c r="E77" s="21">
        <v>10</v>
      </c>
      <c r="F77" s="21">
        <v>8</v>
      </c>
      <c r="G77" s="21">
        <v>6</v>
      </c>
      <c r="H77" s="21">
        <v>6</v>
      </c>
      <c r="I77" s="21">
        <v>10</v>
      </c>
      <c r="J77" s="21">
        <v>12</v>
      </c>
      <c r="K77" s="21">
        <v>10</v>
      </c>
      <c r="L77" s="21">
        <v>3</v>
      </c>
      <c r="M77" s="21">
        <v>3</v>
      </c>
      <c r="N77" s="21">
        <v>2</v>
      </c>
      <c r="O77" s="21">
        <v>1</v>
      </c>
      <c r="P77" s="21">
        <v>0</v>
      </c>
      <c r="Q77" s="21">
        <v>1</v>
      </c>
      <c r="R77" s="21">
        <v>1</v>
      </c>
      <c r="S77" s="21">
        <v>1</v>
      </c>
      <c r="T77" s="21">
        <v>27</v>
      </c>
      <c r="U77" s="21">
        <v>28</v>
      </c>
      <c r="V77" s="21">
        <v>32</v>
      </c>
      <c r="W77" s="21">
        <v>32</v>
      </c>
      <c r="X77" s="21">
        <v>1</v>
      </c>
      <c r="Y77" s="21">
        <v>3</v>
      </c>
      <c r="Z77" s="21">
        <v>3</v>
      </c>
      <c r="AA77" s="21">
        <v>3</v>
      </c>
    </row>
    <row r="78" spans="2:27" x14ac:dyDescent="0.2">
      <c r="B78" s="45" t="s">
        <v>70</v>
      </c>
      <c r="C78" s="51" t="s">
        <v>243</v>
      </c>
      <c r="D78" s="21">
        <f>SUM(D76:D77)</f>
        <v>9</v>
      </c>
      <c r="E78" s="21">
        <f t="shared" ref="E78:AA78" si="17">SUM(E76:E77)</f>
        <v>13</v>
      </c>
      <c r="F78" s="21">
        <f t="shared" si="17"/>
        <v>10</v>
      </c>
      <c r="G78" s="21">
        <f t="shared" si="17"/>
        <v>9</v>
      </c>
      <c r="H78" s="21">
        <f t="shared" si="17"/>
        <v>7</v>
      </c>
      <c r="I78" s="21">
        <f t="shared" si="17"/>
        <v>13</v>
      </c>
      <c r="J78" s="21">
        <f t="shared" si="17"/>
        <v>15</v>
      </c>
      <c r="K78" s="21">
        <f t="shared" si="17"/>
        <v>13</v>
      </c>
      <c r="L78" s="21">
        <f t="shared" si="17"/>
        <v>4</v>
      </c>
      <c r="M78" s="21">
        <f t="shared" si="17"/>
        <v>4</v>
      </c>
      <c r="N78" s="21">
        <f t="shared" si="17"/>
        <v>2</v>
      </c>
      <c r="O78" s="21">
        <f t="shared" si="17"/>
        <v>1</v>
      </c>
      <c r="P78" s="21">
        <f t="shared" si="17"/>
        <v>0</v>
      </c>
      <c r="Q78" s="21">
        <f t="shared" si="17"/>
        <v>1</v>
      </c>
      <c r="R78" s="21">
        <f t="shared" si="17"/>
        <v>1</v>
      </c>
      <c r="S78" s="21">
        <f t="shared" si="17"/>
        <v>1</v>
      </c>
      <c r="T78" s="21">
        <f t="shared" si="17"/>
        <v>37</v>
      </c>
      <c r="U78" s="21">
        <f t="shared" si="17"/>
        <v>37</v>
      </c>
      <c r="V78" s="21">
        <f t="shared" si="17"/>
        <v>39</v>
      </c>
      <c r="W78" s="21">
        <f t="shared" si="17"/>
        <v>40</v>
      </c>
      <c r="X78" s="21">
        <f t="shared" si="17"/>
        <v>1</v>
      </c>
      <c r="Y78" s="21">
        <f t="shared" si="17"/>
        <v>3</v>
      </c>
      <c r="Z78" s="21">
        <f t="shared" si="17"/>
        <v>3</v>
      </c>
      <c r="AA78" s="21">
        <f t="shared" si="17"/>
        <v>3</v>
      </c>
    </row>
    <row r="79" spans="2:27" x14ac:dyDescent="0.2">
      <c r="B79" s="46" t="s">
        <v>8</v>
      </c>
      <c r="C79" s="56" t="s">
        <v>8</v>
      </c>
      <c r="D79" s="23">
        <f>SUM(D66,D69,D72,D75,D78)</f>
        <v>531</v>
      </c>
      <c r="E79" s="23">
        <f t="shared" ref="E79:AA79" si="18">SUM(E66,E69,E72,E75,E78)</f>
        <v>595</v>
      </c>
      <c r="F79" s="23">
        <f t="shared" si="18"/>
        <v>621</v>
      </c>
      <c r="G79" s="23">
        <f t="shared" si="18"/>
        <v>675</v>
      </c>
      <c r="H79" s="23">
        <f t="shared" si="18"/>
        <v>424</v>
      </c>
      <c r="I79" s="23">
        <f t="shared" si="18"/>
        <v>447</v>
      </c>
      <c r="J79" s="23">
        <f t="shared" si="18"/>
        <v>457</v>
      </c>
      <c r="K79" s="23">
        <f t="shared" si="18"/>
        <v>462</v>
      </c>
      <c r="L79" s="23">
        <f t="shared" si="18"/>
        <v>407</v>
      </c>
      <c r="M79" s="23">
        <f t="shared" si="18"/>
        <v>377</v>
      </c>
      <c r="N79" s="23">
        <f t="shared" si="18"/>
        <v>396</v>
      </c>
      <c r="O79" s="23">
        <f t="shared" si="18"/>
        <v>404</v>
      </c>
      <c r="P79" s="23">
        <f t="shared" si="18"/>
        <v>178</v>
      </c>
      <c r="Q79" s="23">
        <f t="shared" si="18"/>
        <v>146</v>
      </c>
      <c r="R79" s="23">
        <f t="shared" si="18"/>
        <v>129</v>
      </c>
      <c r="S79" s="23">
        <f t="shared" si="18"/>
        <v>128</v>
      </c>
      <c r="T79" s="23">
        <f t="shared" si="18"/>
        <v>242</v>
      </c>
      <c r="U79" s="23">
        <f t="shared" si="18"/>
        <v>228</v>
      </c>
      <c r="V79" s="23">
        <f t="shared" si="18"/>
        <v>252</v>
      </c>
      <c r="W79" s="23">
        <f t="shared" si="18"/>
        <v>260</v>
      </c>
      <c r="X79" s="23">
        <f t="shared" si="18"/>
        <v>144</v>
      </c>
      <c r="Y79" s="23">
        <f t="shared" si="18"/>
        <v>147</v>
      </c>
      <c r="Z79" s="23">
        <f t="shared" si="18"/>
        <v>143</v>
      </c>
      <c r="AA79" s="23">
        <f t="shared" si="18"/>
        <v>139</v>
      </c>
    </row>
    <row r="80" spans="2:27" x14ac:dyDescent="0.25">
      <c r="B80" s="14"/>
      <c r="C80" s="57"/>
    </row>
    <row r="81" spans="2:51" ht="12.75" x14ac:dyDescent="0.25">
      <c r="B81" s="97" t="s">
        <v>71</v>
      </c>
      <c r="C81" s="98"/>
      <c r="D81" s="98"/>
      <c r="E81" s="98"/>
      <c r="F81" s="98"/>
      <c r="G81" s="98"/>
      <c r="H81" s="98"/>
      <c r="I81" s="98"/>
      <c r="J81" s="98"/>
      <c r="K81" s="98"/>
      <c r="L81" s="98"/>
      <c r="M81" s="98"/>
      <c r="N81" s="98"/>
      <c r="O81" s="98"/>
      <c r="P81" s="98"/>
      <c r="Q81" s="98"/>
      <c r="R81" s="98"/>
      <c r="S81" s="98"/>
      <c r="T81" s="98"/>
      <c r="U81" s="98"/>
      <c r="V81" s="98"/>
      <c r="W81" s="98"/>
      <c r="X81" s="98"/>
      <c r="Y81" s="98"/>
      <c r="Z81" s="98"/>
      <c r="AA81" s="98"/>
      <c r="AB81" s="98"/>
      <c r="AC81" s="98"/>
      <c r="AD81" s="98"/>
      <c r="AE81" s="98"/>
      <c r="AF81" s="98"/>
      <c r="AG81" s="98"/>
      <c r="AH81" s="98"/>
      <c r="AI81" s="98"/>
      <c r="AJ81" s="98"/>
      <c r="AK81" s="98"/>
      <c r="AL81" s="98"/>
      <c r="AM81" s="98"/>
      <c r="AN81" s="98"/>
      <c r="AO81" s="98"/>
      <c r="AP81" s="98"/>
      <c r="AQ81" s="98"/>
      <c r="AR81" s="98"/>
      <c r="AS81" s="98"/>
      <c r="AT81" s="98"/>
      <c r="AU81" s="98"/>
      <c r="AV81" s="98"/>
      <c r="AW81" s="98"/>
      <c r="AX81" s="98"/>
      <c r="AY81" s="99"/>
    </row>
    <row r="82" spans="2:51" x14ac:dyDescent="0.2">
      <c r="B82" s="47" t="s">
        <v>1</v>
      </c>
      <c r="C82" s="62" t="s">
        <v>188</v>
      </c>
      <c r="D82" s="91" t="s">
        <v>2</v>
      </c>
      <c r="E82" s="91"/>
      <c r="F82" s="91"/>
      <c r="G82" s="91"/>
      <c r="H82" s="91"/>
      <c r="I82" s="91"/>
      <c r="J82" s="91"/>
      <c r="K82" s="91"/>
      <c r="L82" s="91" t="s">
        <v>3</v>
      </c>
      <c r="M82" s="91"/>
      <c r="N82" s="91"/>
      <c r="O82" s="91"/>
      <c r="P82" s="91"/>
      <c r="Q82" s="91"/>
      <c r="R82" s="91"/>
      <c r="S82" s="91"/>
      <c r="T82" s="91" t="s">
        <v>4</v>
      </c>
      <c r="U82" s="91"/>
      <c r="V82" s="91"/>
      <c r="W82" s="91"/>
      <c r="X82" s="91"/>
      <c r="Y82" s="91"/>
      <c r="Z82" s="91"/>
      <c r="AA82" s="91"/>
      <c r="AB82" s="91" t="s">
        <v>5</v>
      </c>
      <c r="AC82" s="91"/>
      <c r="AD82" s="91"/>
      <c r="AE82" s="91"/>
      <c r="AF82" s="91"/>
      <c r="AG82" s="91"/>
      <c r="AH82" s="91"/>
      <c r="AI82" s="91"/>
      <c r="AJ82" s="91" t="s">
        <v>6</v>
      </c>
      <c r="AK82" s="91"/>
      <c r="AL82" s="91"/>
      <c r="AM82" s="91"/>
      <c r="AN82" s="91"/>
      <c r="AO82" s="91"/>
      <c r="AP82" s="91"/>
      <c r="AQ82" s="91"/>
      <c r="AR82" s="91" t="s">
        <v>7</v>
      </c>
      <c r="AS82" s="91"/>
      <c r="AT82" s="91"/>
      <c r="AU82" s="91"/>
      <c r="AV82" s="91"/>
      <c r="AW82" s="91"/>
      <c r="AX82" s="91"/>
      <c r="AY82" s="91"/>
    </row>
    <row r="83" spans="2:51" x14ac:dyDescent="0.2">
      <c r="B83" s="44" t="s">
        <v>17</v>
      </c>
      <c r="C83" s="50" t="s">
        <v>196</v>
      </c>
      <c r="D83" s="67">
        <v>2018</v>
      </c>
      <c r="E83" s="67"/>
      <c r="F83" s="67">
        <v>2019</v>
      </c>
      <c r="G83" s="67"/>
      <c r="H83" s="67">
        <v>2020</v>
      </c>
      <c r="I83" s="67"/>
      <c r="J83" s="67">
        <v>2021</v>
      </c>
      <c r="K83" s="67"/>
      <c r="L83" s="67">
        <v>2018</v>
      </c>
      <c r="M83" s="67"/>
      <c r="N83" s="67">
        <v>2019</v>
      </c>
      <c r="O83" s="67"/>
      <c r="P83" s="67">
        <v>2020</v>
      </c>
      <c r="Q83" s="67"/>
      <c r="R83" s="67">
        <v>2021</v>
      </c>
      <c r="S83" s="67"/>
      <c r="T83" s="67">
        <v>2018</v>
      </c>
      <c r="U83" s="67"/>
      <c r="V83" s="67">
        <v>2019</v>
      </c>
      <c r="W83" s="67"/>
      <c r="X83" s="67">
        <v>2020</v>
      </c>
      <c r="Y83" s="67"/>
      <c r="Z83" s="67">
        <v>2021</v>
      </c>
      <c r="AA83" s="67"/>
      <c r="AB83" s="67">
        <v>2018</v>
      </c>
      <c r="AC83" s="67"/>
      <c r="AD83" s="67">
        <v>2019</v>
      </c>
      <c r="AE83" s="67"/>
      <c r="AF83" s="67">
        <v>2020</v>
      </c>
      <c r="AG83" s="67"/>
      <c r="AH83" s="67">
        <v>2021</v>
      </c>
      <c r="AI83" s="67"/>
      <c r="AJ83" s="67">
        <v>2018</v>
      </c>
      <c r="AK83" s="67"/>
      <c r="AL83" s="67">
        <v>2019</v>
      </c>
      <c r="AM83" s="67"/>
      <c r="AN83" s="67">
        <v>2020</v>
      </c>
      <c r="AO83" s="67"/>
      <c r="AP83" s="67">
        <v>2021</v>
      </c>
      <c r="AQ83" s="67"/>
      <c r="AR83" s="67">
        <v>2018</v>
      </c>
      <c r="AS83" s="67"/>
      <c r="AT83" s="67">
        <v>2019</v>
      </c>
      <c r="AU83" s="67"/>
      <c r="AV83" s="67">
        <v>2020</v>
      </c>
      <c r="AW83" s="67"/>
      <c r="AX83" s="67">
        <v>2021</v>
      </c>
      <c r="AY83" s="67"/>
    </row>
    <row r="84" spans="2:51" x14ac:dyDescent="0.2">
      <c r="B84" s="46" t="s">
        <v>72</v>
      </c>
      <c r="C84" s="63" t="s">
        <v>244</v>
      </c>
      <c r="D84" s="26" t="s">
        <v>73</v>
      </c>
      <c r="E84" s="26" t="s">
        <v>74</v>
      </c>
      <c r="F84" s="26" t="s">
        <v>73</v>
      </c>
      <c r="G84" s="26" t="s">
        <v>74</v>
      </c>
      <c r="H84" s="26" t="s">
        <v>73</v>
      </c>
      <c r="I84" s="26" t="s">
        <v>74</v>
      </c>
      <c r="J84" s="26" t="s">
        <v>73</v>
      </c>
      <c r="K84" s="26" t="s">
        <v>74</v>
      </c>
      <c r="L84" s="26" t="s">
        <v>73</v>
      </c>
      <c r="M84" s="26" t="s">
        <v>74</v>
      </c>
      <c r="N84" s="26" t="s">
        <v>73</v>
      </c>
      <c r="O84" s="26" t="s">
        <v>74</v>
      </c>
      <c r="P84" s="26" t="s">
        <v>73</v>
      </c>
      <c r="Q84" s="26" t="s">
        <v>74</v>
      </c>
      <c r="R84" s="26" t="s">
        <v>73</v>
      </c>
      <c r="S84" s="26" t="s">
        <v>74</v>
      </c>
      <c r="T84" s="26" t="s">
        <v>73</v>
      </c>
      <c r="U84" s="26" t="s">
        <v>74</v>
      </c>
      <c r="V84" s="26" t="s">
        <v>73</v>
      </c>
      <c r="W84" s="26" t="s">
        <v>74</v>
      </c>
      <c r="X84" s="26" t="s">
        <v>73</v>
      </c>
      <c r="Y84" s="26" t="s">
        <v>74</v>
      </c>
      <c r="Z84" s="26" t="s">
        <v>73</v>
      </c>
      <c r="AA84" s="26" t="s">
        <v>74</v>
      </c>
      <c r="AB84" s="26" t="s">
        <v>73</v>
      </c>
      <c r="AC84" s="26" t="s">
        <v>74</v>
      </c>
      <c r="AD84" s="26" t="s">
        <v>73</v>
      </c>
      <c r="AE84" s="26" t="s">
        <v>74</v>
      </c>
      <c r="AF84" s="26" t="s">
        <v>73</v>
      </c>
      <c r="AG84" s="26" t="s">
        <v>74</v>
      </c>
      <c r="AH84" s="26" t="s">
        <v>73</v>
      </c>
      <c r="AI84" s="26" t="s">
        <v>74</v>
      </c>
      <c r="AJ84" s="26" t="s">
        <v>73</v>
      </c>
      <c r="AK84" s="26" t="s">
        <v>74</v>
      </c>
      <c r="AL84" s="26" t="s">
        <v>73</v>
      </c>
      <c r="AM84" s="26" t="s">
        <v>74</v>
      </c>
      <c r="AN84" s="26" t="s">
        <v>73</v>
      </c>
      <c r="AO84" s="26" t="s">
        <v>74</v>
      </c>
      <c r="AP84" s="26" t="s">
        <v>73</v>
      </c>
      <c r="AQ84" s="26" t="s">
        <v>74</v>
      </c>
      <c r="AR84" s="26" t="s">
        <v>73</v>
      </c>
      <c r="AS84" s="26" t="s">
        <v>74</v>
      </c>
      <c r="AT84" s="26" t="s">
        <v>73</v>
      </c>
      <c r="AU84" s="26" t="s">
        <v>74</v>
      </c>
      <c r="AV84" s="26" t="s">
        <v>73</v>
      </c>
      <c r="AW84" s="26" t="s">
        <v>74</v>
      </c>
      <c r="AX84" s="26" t="s">
        <v>73</v>
      </c>
      <c r="AY84" s="26" t="s">
        <v>74</v>
      </c>
    </row>
    <row r="85" spans="2:51" x14ac:dyDescent="0.2">
      <c r="B85" s="45" t="s">
        <v>75</v>
      </c>
      <c r="C85" s="51" t="s">
        <v>245</v>
      </c>
      <c r="D85" s="21">
        <v>321</v>
      </c>
      <c r="E85" s="21">
        <v>331</v>
      </c>
      <c r="F85" s="21">
        <v>437</v>
      </c>
      <c r="G85" s="21">
        <v>270</v>
      </c>
      <c r="H85" s="24">
        <v>259.89999999999998</v>
      </c>
      <c r="I85" s="21">
        <v>116.4</v>
      </c>
      <c r="J85" s="21">
        <v>638</v>
      </c>
      <c r="K85" s="21">
        <v>109</v>
      </c>
      <c r="L85" s="21">
        <v>933</v>
      </c>
      <c r="M85" s="21">
        <v>186</v>
      </c>
      <c r="N85" s="21">
        <v>767</v>
      </c>
      <c r="O85" s="21">
        <v>387</v>
      </c>
      <c r="P85" s="21">
        <v>469</v>
      </c>
      <c r="Q85" s="21">
        <v>413</v>
      </c>
      <c r="R85" s="21">
        <v>910</v>
      </c>
      <c r="S85" s="21">
        <v>571</v>
      </c>
      <c r="T85" s="21">
        <v>0</v>
      </c>
      <c r="U85" s="21">
        <v>0</v>
      </c>
      <c r="V85" s="21">
        <v>222</v>
      </c>
      <c r="W85" s="21">
        <v>162</v>
      </c>
      <c r="X85" s="24">
        <v>134.5</v>
      </c>
      <c r="Y85" s="24">
        <v>59.5</v>
      </c>
      <c r="Z85" s="21">
        <v>100</v>
      </c>
      <c r="AA85" s="21">
        <v>58</v>
      </c>
      <c r="AB85" s="21">
        <v>600</v>
      </c>
      <c r="AC85" s="21">
        <v>168</v>
      </c>
      <c r="AD85" s="21">
        <v>16</v>
      </c>
      <c r="AE85" s="21">
        <v>0</v>
      </c>
      <c r="AF85" s="21">
        <v>29</v>
      </c>
      <c r="AG85" s="21">
        <v>17</v>
      </c>
      <c r="AH85" s="21">
        <v>24</v>
      </c>
      <c r="AI85" s="21">
        <v>4</v>
      </c>
      <c r="AJ85" s="21">
        <v>265.31</v>
      </c>
      <c r="AK85" s="21">
        <v>29.03</v>
      </c>
      <c r="AL85" s="21">
        <v>175.58</v>
      </c>
      <c r="AM85" s="21">
        <v>21.45</v>
      </c>
      <c r="AN85" s="21">
        <v>161.38</v>
      </c>
      <c r="AO85" s="21">
        <v>47.49</v>
      </c>
      <c r="AP85" s="25">
        <v>217.11</v>
      </c>
      <c r="AQ85" s="25">
        <v>59.1</v>
      </c>
      <c r="AR85" s="21">
        <v>371</v>
      </c>
      <c r="AS85" s="21">
        <v>0</v>
      </c>
      <c r="AT85" s="21">
        <v>112</v>
      </c>
      <c r="AU85" s="21">
        <v>16</v>
      </c>
      <c r="AV85" s="21">
        <v>587</v>
      </c>
      <c r="AW85" s="21">
        <v>28</v>
      </c>
      <c r="AX85" s="21">
        <v>162.83000000000001</v>
      </c>
      <c r="AY85" s="21">
        <v>67</v>
      </c>
    </row>
    <row r="86" spans="2:51" x14ac:dyDescent="0.2">
      <c r="B86" s="45" t="s">
        <v>76</v>
      </c>
      <c r="C86" s="51" t="s">
        <v>246</v>
      </c>
      <c r="D86" s="21">
        <v>910</v>
      </c>
      <c r="E86" s="21">
        <v>283</v>
      </c>
      <c r="F86" s="20">
        <v>4017</v>
      </c>
      <c r="G86" s="20">
        <v>3555</v>
      </c>
      <c r="H86" s="21">
        <v>1379.9</v>
      </c>
      <c r="I86" s="21">
        <v>1034.5</v>
      </c>
      <c r="J86" s="20">
        <v>6513</v>
      </c>
      <c r="K86" s="20">
        <v>4867</v>
      </c>
      <c r="L86" s="6">
        <v>1968.5</v>
      </c>
      <c r="M86" s="21">
        <v>420.5</v>
      </c>
      <c r="N86" s="21">
        <v>693</v>
      </c>
      <c r="O86" s="21">
        <v>617</v>
      </c>
      <c r="P86" s="20">
        <v>6809</v>
      </c>
      <c r="Q86" s="20">
        <v>3435</v>
      </c>
      <c r="R86" s="20">
        <v>1470</v>
      </c>
      <c r="S86" s="21">
        <v>553</v>
      </c>
      <c r="T86" s="21">
        <v>0</v>
      </c>
      <c r="U86" s="21">
        <v>0</v>
      </c>
      <c r="V86" s="21">
        <v>825</v>
      </c>
      <c r="W86" s="21">
        <v>335</v>
      </c>
      <c r="X86" s="19">
        <v>834.5</v>
      </c>
      <c r="Y86" s="19">
        <v>240.5</v>
      </c>
      <c r="Z86" s="21">
        <v>578</v>
      </c>
      <c r="AA86" s="21">
        <v>269</v>
      </c>
      <c r="AB86" s="20">
        <v>1077</v>
      </c>
      <c r="AC86" s="21">
        <v>96</v>
      </c>
      <c r="AD86" s="21">
        <v>66</v>
      </c>
      <c r="AE86" s="21">
        <v>0</v>
      </c>
      <c r="AF86" s="21">
        <v>120</v>
      </c>
      <c r="AG86" s="21">
        <v>53</v>
      </c>
      <c r="AH86" s="21">
        <v>258</v>
      </c>
      <c r="AI86" s="21">
        <v>104</v>
      </c>
      <c r="AJ86" s="21">
        <v>767.04</v>
      </c>
      <c r="AK86" s="21">
        <v>145.15</v>
      </c>
      <c r="AL86" s="21">
        <v>571.55999999999995</v>
      </c>
      <c r="AM86" s="21">
        <v>87.02</v>
      </c>
      <c r="AN86" s="21">
        <v>623.28</v>
      </c>
      <c r="AO86" s="21">
        <v>119.34</v>
      </c>
      <c r="AP86" s="21">
        <v>868.45</v>
      </c>
      <c r="AQ86" s="21">
        <v>236.43</v>
      </c>
      <c r="AR86" s="21">
        <v>756</v>
      </c>
      <c r="AS86" s="21">
        <v>147</v>
      </c>
      <c r="AT86" s="21">
        <v>38</v>
      </c>
      <c r="AU86" s="21">
        <v>49</v>
      </c>
      <c r="AV86" s="20">
        <v>1150</v>
      </c>
      <c r="AW86" s="20">
        <v>1747</v>
      </c>
      <c r="AX86" s="21">
        <v>680.56</v>
      </c>
      <c r="AY86" s="21">
        <v>208.16</v>
      </c>
    </row>
    <row r="87" spans="2:51" x14ac:dyDescent="0.2">
      <c r="B87" s="45" t="s">
        <v>77</v>
      </c>
      <c r="C87" s="51" t="s">
        <v>247</v>
      </c>
      <c r="D87" s="20">
        <v>3404</v>
      </c>
      <c r="E87" s="20">
        <v>1891</v>
      </c>
      <c r="F87" s="20">
        <v>11170</v>
      </c>
      <c r="G87" s="20">
        <v>7443</v>
      </c>
      <c r="H87" s="19">
        <v>3663.9</v>
      </c>
      <c r="I87" s="19">
        <v>2080.6999999999998</v>
      </c>
      <c r="J87" s="20">
        <v>9059</v>
      </c>
      <c r="K87" s="20">
        <v>4404</v>
      </c>
      <c r="L87" s="20">
        <v>4080</v>
      </c>
      <c r="M87" s="21">
        <v>778.5</v>
      </c>
      <c r="N87" s="20">
        <v>2422</v>
      </c>
      <c r="O87" s="21">
        <v>694</v>
      </c>
      <c r="P87" s="21">
        <v>956</v>
      </c>
      <c r="Q87" s="21">
        <v>168</v>
      </c>
      <c r="R87" s="20">
        <v>5129</v>
      </c>
      <c r="S87" s="20">
        <v>1979</v>
      </c>
      <c r="T87" s="21">
        <v>0</v>
      </c>
      <c r="U87" s="21">
        <v>0</v>
      </c>
      <c r="V87" s="20">
        <v>1481</v>
      </c>
      <c r="W87" s="21">
        <v>339</v>
      </c>
      <c r="X87" s="19">
        <v>1743.6</v>
      </c>
      <c r="Y87" s="19">
        <v>234.5</v>
      </c>
      <c r="Z87" s="21">
        <v>304</v>
      </c>
      <c r="AA87" s="20">
        <v>1252</v>
      </c>
      <c r="AB87" s="21">
        <v>885</v>
      </c>
      <c r="AC87" s="21">
        <v>445</v>
      </c>
      <c r="AD87" s="21">
        <v>970</v>
      </c>
      <c r="AE87" s="21">
        <v>416</v>
      </c>
      <c r="AF87" s="21">
        <v>262</v>
      </c>
      <c r="AG87" s="21">
        <v>114</v>
      </c>
      <c r="AH87" s="20">
        <v>1213</v>
      </c>
      <c r="AI87" s="21">
        <v>250</v>
      </c>
      <c r="AJ87" s="21">
        <v>885.04</v>
      </c>
      <c r="AK87" s="21">
        <v>58.06</v>
      </c>
      <c r="AL87" s="21">
        <v>593.55999999999995</v>
      </c>
      <c r="AM87" s="21">
        <v>21.45</v>
      </c>
      <c r="AN87" s="21">
        <v>808.12</v>
      </c>
      <c r="AO87" s="21">
        <v>23.54</v>
      </c>
      <c r="AP87" s="20">
        <v>1148</v>
      </c>
      <c r="AQ87" s="25">
        <v>59.1</v>
      </c>
      <c r="AR87" s="21">
        <v>0</v>
      </c>
      <c r="AS87" s="21">
        <v>0</v>
      </c>
      <c r="AT87" s="21">
        <v>0</v>
      </c>
      <c r="AU87" s="21">
        <v>0</v>
      </c>
      <c r="AV87" s="21">
        <v>0</v>
      </c>
      <c r="AW87" s="21">
        <v>0</v>
      </c>
      <c r="AX87" s="21">
        <v>0</v>
      </c>
      <c r="AY87" s="21">
        <v>0</v>
      </c>
    </row>
    <row r="88" spans="2:51" x14ac:dyDescent="0.2">
      <c r="B88" s="45" t="s">
        <v>78</v>
      </c>
      <c r="C88" s="51" t="s">
        <v>248</v>
      </c>
      <c r="D88" s="21">
        <v>762</v>
      </c>
      <c r="E88" s="21">
        <v>855</v>
      </c>
      <c r="F88" s="20">
        <v>2320</v>
      </c>
      <c r="G88" s="20">
        <v>3008</v>
      </c>
      <c r="H88" s="19">
        <v>1490.6</v>
      </c>
      <c r="I88" s="19">
        <v>1799.8</v>
      </c>
      <c r="J88" s="20">
        <v>1742</v>
      </c>
      <c r="K88" s="20">
        <v>3151</v>
      </c>
      <c r="L88" s="20">
        <v>2129</v>
      </c>
      <c r="M88" s="19">
        <v>2332.5</v>
      </c>
      <c r="N88" s="20">
        <v>3386</v>
      </c>
      <c r="O88" s="20">
        <v>3788</v>
      </c>
      <c r="P88" s="20">
        <v>21979</v>
      </c>
      <c r="Q88" s="20">
        <v>10653</v>
      </c>
      <c r="R88" s="20">
        <v>7868</v>
      </c>
      <c r="S88" s="20">
        <v>4601</v>
      </c>
      <c r="T88" s="21">
        <v>0</v>
      </c>
      <c r="U88" s="21">
        <v>0</v>
      </c>
      <c r="V88" s="20">
        <v>5286</v>
      </c>
      <c r="W88" s="20">
        <v>1004</v>
      </c>
      <c r="X88" s="19">
        <v>7183.7</v>
      </c>
      <c r="Y88" s="19">
        <v>1452.2</v>
      </c>
      <c r="Z88" s="20">
        <v>4560</v>
      </c>
      <c r="AA88" s="20">
        <v>1418</v>
      </c>
      <c r="AB88" s="20">
        <v>2693</v>
      </c>
      <c r="AC88" s="20">
        <v>1235</v>
      </c>
      <c r="AD88" s="6">
        <v>1232</v>
      </c>
      <c r="AE88" s="21">
        <v>662</v>
      </c>
      <c r="AF88" s="21">
        <v>473</v>
      </c>
      <c r="AG88" s="21">
        <v>369</v>
      </c>
      <c r="AH88" s="20">
        <v>2440</v>
      </c>
      <c r="AI88" s="20">
        <v>1411</v>
      </c>
      <c r="AJ88" s="6">
        <v>1239.06</v>
      </c>
      <c r="AK88" s="21">
        <v>435.45</v>
      </c>
      <c r="AL88" s="21">
        <v>813.55</v>
      </c>
      <c r="AM88" s="21">
        <v>282.51</v>
      </c>
      <c r="AN88" s="21">
        <v>854.23</v>
      </c>
      <c r="AO88" s="21">
        <v>406.34</v>
      </c>
      <c r="AP88" s="6">
        <v>1303.08</v>
      </c>
      <c r="AQ88" s="21">
        <v>532.38</v>
      </c>
      <c r="AR88" s="21">
        <v>564</v>
      </c>
      <c r="AS88" s="21">
        <v>169</v>
      </c>
      <c r="AT88" s="21">
        <v>190</v>
      </c>
      <c r="AU88" s="21">
        <v>134</v>
      </c>
      <c r="AV88" s="20">
        <v>3547</v>
      </c>
      <c r="AW88" s="21">
        <v>457</v>
      </c>
      <c r="AX88" s="6">
        <v>2264.69</v>
      </c>
      <c r="AY88" s="21">
        <v>232</v>
      </c>
    </row>
    <row r="89" spans="2:51" x14ac:dyDescent="0.2">
      <c r="B89" s="45" t="s">
        <v>79</v>
      </c>
      <c r="C89" s="51" t="s">
        <v>249</v>
      </c>
      <c r="D89" s="21">
        <v>186</v>
      </c>
      <c r="E89" s="21">
        <v>342</v>
      </c>
      <c r="F89" s="20">
        <v>1106</v>
      </c>
      <c r="G89" s="21">
        <v>766</v>
      </c>
      <c r="H89" s="19">
        <v>816.5</v>
      </c>
      <c r="I89" s="19">
        <v>493.7</v>
      </c>
      <c r="J89" s="21">
        <v>204</v>
      </c>
      <c r="K89" s="20">
        <v>1166</v>
      </c>
      <c r="L89" s="20">
        <v>1326</v>
      </c>
      <c r="M89" s="20">
        <v>1813</v>
      </c>
      <c r="N89" s="20">
        <v>4653</v>
      </c>
      <c r="O89" s="21">
        <v>94</v>
      </c>
      <c r="P89" s="20">
        <v>20555</v>
      </c>
      <c r="Q89" s="20">
        <v>2658</v>
      </c>
      <c r="R89" s="20">
        <v>13043</v>
      </c>
      <c r="S89" s="20">
        <v>1423</v>
      </c>
      <c r="T89" s="21">
        <v>0</v>
      </c>
      <c r="U89" s="21">
        <v>0</v>
      </c>
      <c r="V89" s="21">
        <v>430</v>
      </c>
      <c r="W89" s="21">
        <v>334</v>
      </c>
      <c r="X89" s="24">
        <v>169.5</v>
      </c>
      <c r="Y89" s="21">
        <v>166.5</v>
      </c>
      <c r="Z89" s="21">
        <v>324</v>
      </c>
      <c r="AA89" s="21">
        <v>460</v>
      </c>
      <c r="AB89" s="20">
        <v>1778</v>
      </c>
      <c r="AC89" s="21">
        <v>201</v>
      </c>
      <c r="AD89" s="21">
        <v>528</v>
      </c>
      <c r="AE89" s="21">
        <v>134</v>
      </c>
      <c r="AF89" s="21">
        <v>590</v>
      </c>
      <c r="AG89" s="21">
        <v>92</v>
      </c>
      <c r="AH89" s="20">
        <v>1262</v>
      </c>
      <c r="AI89" s="21">
        <v>162</v>
      </c>
      <c r="AJ89" s="6">
        <v>2537.13</v>
      </c>
      <c r="AK89" s="21">
        <v>755.19</v>
      </c>
      <c r="AL89" s="6">
        <v>1847.48</v>
      </c>
      <c r="AM89" s="21">
        <v>587.29</v>
      </c>
      <c r="AN89" s="6">
        <v>2239.5300000000002</v>
      </c>
      <c r="AO89" s="21">
        <v>573.59</v>
      </c>
      <c r="AP89" s="6">
        <v>2854.3</v>
      </c>
      <c r="AQ89" s="25">
        <v>710.1</v>
      </c>
      <c r="AR89" s="20">
        <v>1259</v>
      </c>
      <c r="AS89" s="21">
        <v>226</v>
      </c>
      <c r="AT89" s="21">
        <v>36</v>
      </c>
      <c r="AU89" s="21">
        <v>25</v>
      </c>
      <c r="AV89" s="20">
        <v>3373</v>
      </c>
      <c r="AW89" s="20">
        <v>1953</v>
      </c>
      <c r="AX89" s="6">
        <v>1408.94</v>
      </c>
      <c r="AY89" s="21">
        <v>871.21</v>
      </c>
    </row>
    <row r="90" spans="2:51" x14ac:dyDescent="0.2">
      <c r="B90" s="46" t="s">
        <v>8</v>
      </c>
      <c r="C90" s="56" t="s">
        <v>8</v>
      </c>
      <c r="D90" s="23">
        <f>SUM(D85:D89)</f>
        <v>5583</v>
      </c>
      <c r="E90" s="23">
        <f t="shared" ref="E90:AY90" si="19">SUM(E85:E89)</f>
        <v>3702</v>
      </c>
      <c r="F90" s="23">
        <f t="shared" si="19"/>
        <v>19050</v>
      </c>
      <c r="G90" s="23">
        <f t="shared" si="19"/>
        <v>15042</v>
      </c>
      <c r="H90" s="23">
        <f t="shared" si="19"/>
        <v>7610.8000000000011</v>
      </c>
      <c r="I90" s="23">
        <f t="shared" si="19"/>
        <v>5525.0999999999995</v>
      </c>
      <c r="J90" s="23">
        <f t="shared" si="19"/>
        <v>18156</v>
      </c>
      <c r="K90" s="23">
        <f t="shared" si="19"/>
        <v>13697</v>
      </c>
      <c r="L90" s="23">
        <f t="shared" si="19"/>
        <v>10436.5</v>
      </c>
      <c r="M90" s="23">
        <f t="shared" si="19"/>
        <v>5530.5</v>
      </c>
      <c r="N90" s="23">
        <f t="shared" si="19"/>
        <v>11921</v>
      </c>
      <c r="O90" s="23">
        <f t="shared" si="19"/>
        <v>5580</v>
      </c>
      <c r="P90" s="23">
        <f t="shared" si="19"/>
        <v>50768</v>
      </c>
      <c r="Q90" s="23">
        <f t="shared" si="19"/>
        <v>17327</v>
      </c>
      <c r="R90" s="23">
        <f t="shared" si="19"/>
        <v>28420</v>
      </c>
      <c r="S90" s="23">
        <f t="shared" si="19"/>
        <v>9127</v>
      </c>
      <c r="T90" s="23">
        <f t="shared" si="19"/>
        <v>0</v>
      </c>
      <c r="U90" s="23">
        <f t="shared" si="19"/>
        <v>0</v>
      </c>
      <c r="V90" s="23">
        <f t="shared" si="19"/>
        <v>8244</v>
      </c>
      <c r="W90" s="23">
        <f t="shared" si="19"/>
        <v>2174</v>
      </c>
      <c r="X90" s="23">
        <f t="shared" si="19"/>
        <v>10065.799999999999</v>
      </c>
      <c r="Y90" s="23">
        <f t="shared" si="19"/>
        <v>2153.1999999999998</v>
      </c>
      <c r="Z90" s="23">
        <f t="shared" si="19"/>
        <v>5866</v>
      </c>
      <c r="AA90" s="23">
        <f t="shared" si="19"/>
        <v>3457</v>
      </c>
      <c r="AB90" s="23">
        <f t="shared" si="19"/>
        <v>7033</v>
      </c>
      <c r="AC90" s="23">
        <f t="shared" si="19"/>
        <v>2145</v>
      </c>
      <c r="AD90" s="23">
        <f t="shared" si="19"/>
        <v>2812</v>
      </c>
      <c r="AE90" s="23">
        <f t="shared" si="19"/>
        <v>1212</v>
      </c>
      <c r="AF90" s="23">
        <f t="shared" si="19"/>
        <v>1474</v>
      </c>
      <c r="AG90" s="23">
        <f t="shared" si="19"/>
        <v>645</v>
      </c>
      <c r="AH90" s="23">
        <f t="shared" si="19"/>
        <v>5197</v>
      </c>
      <c r="AI90" s="23">
        <f t="shared" si="19"/>
        <v>1931</v>
      </c>
      <c r="AJ90" s="23">
        <f t="shared" si="19"/>
        <v>5693.58</v>
      </c>
      <c r="AK90" s="23">
        <f t="shared" si="19"/>
        <v>1422.88</v>
      </c>
      <c r="AL90" s="23">
        <f t="shared" si="19"/>
        <v>4001.73</v>
      </c>
      <c r="AM90" s="23">
        <f t="shared" si="19"/>
        <v>999.71999999999991</v>
      </c>
      <c r="AN90" s="23">
        <f t="shared" si="19"/>
        <v>4686.5400000000009</v>
      </c>
      <c r="AO90" s="23">
        <f t="shared" si="19"/>
        <v>1170.3000000000002</v>
      </c>
      <c r="AP90" s="23">
        <f t="shared" si="19"/>
        <v>6390.9400000000005</v>
      </c>
      <c r="AQ90" s="23">
        <f t="shared" si="19"/>
        <v>1597.1100000000001</v>
      </c>
      <c r="AR90" s="23">
        <f t="shared" si="19"/>
        <v>2950</v>
      </c>
      <c r="AS90" s="23">
        <f t="shared" si="19"/>
        <v>542</v>
      </c>
      <c r="AT90" s="23">
        <f t="shared" si="19"/>
        <v>376</v>
      </c>
      <c r="AU90" s="23">
        <f t="shared" si="19"/>
        <v>224</v>
      </c>
      <c r="AV90" s="23">
        <f t="shared" si="19"/>
        <v>8657</v>
      </c>
      <c r="AW90" s="23">
        <f t="shared" si="19"/>
        <v>4185</v>
      </c>
      <c r="AX90" s="23">
        <f t="shared" si="19"/>
        <v>4517.0200000000004</v>
      </c>
      <c r="AY90" s="23">
        <f t="shared" si="19"/>
        <v>1378.37</v>
      </c>
    </row>
    <row r="91" spans="2:51" x14ac:dyDescent="0.25">
      <c r="B91" s="14"/>
      <c r="C91" s="57"/>
    </row>
    <row r="92" spans="2:51" ht="12.75" x14ac:dyDescent="0.25">
      <c r="B92" s="74" t="s">
        <v>80</v>
      </c>
      <c r="C92" s="75"/>
      <c r="D92" s="75"/>
      <c r="E92" s="75"/>
      <c r="F92" s="75"/>
      <c r="G92" s="75"/>
      <c r="H92" s="75"/>
      <c r="I92" s="75"/>
      <c r="J92" s="75"/>
      <c r="K92" s="75"/>
      <c r="L92" s="75"/>
      <c r="M92" s="75"/>
      <c r="N92" s="75"/>
      <c r="O92" s="76"/>
    </row>
    <row r="93" spans="2:51" x14ac:dyDescent="0.2">
      <c r="B93" s="41" t="s">
        <v>1</v>
      </c>
      <c r="C93" s="53" t="s">
        <v>188</v>
      </c>
      <c r="D93" s="73" t="s">
        <v>2</v>
      </c>
      <c r="E93" s="73"/>
      <c r="F93" s="73" t="s">
        <v>3</v>
      </c>
      <c r="G93" s="73"/>
      <c r="H93" s="73" t="s">
        <v>4</v>
      </c>
      <c r="I93" s="73"/>
      <c r="J93" s="73" t="s">
        <v>5</v>
      </c>
      <c r="K93" s="73"/>
      <c r="L93" s="73" t="s">
        <v>6</v>
      </c>
      <c r="M93" s="73"/>
      <c r="N93" s="73" t="s">
        <v>7</v>
      </c>
      <c r="O93" s="73"/>
    </row>
    <row r="94" spans="2:51" x14ac:dyDescent="0.2">
      <c r="B94" s="44" t="s">
        <v>81</v>
      </c>
      <c r="C94" s="50" t="s">
        <v>250</v>
      </c>
      <c r="D94" s="22" t="s">
        <v>82</v>
      </c>
      <c r="E94" s="22" t="s">
        <v>83</v>
      </c>
      <c r="F94" s="22" t="s">
        <v>82</v>
      </c>
      <c r="G94" s="22" t="s">
        <v>83</v>
      </c>
      <c r="H94" s="22" t="s">
        <v>82</v>
      </c>
      <c r="I94" s="22" t="s">
        <v>83</v>
      </c>
      <c r="J94" s="22" t="s">
        <v>82</v>
      </c>
      <c r="K94" s="22" t="s">
        <v>83</v>
      </c>
      <c r="L94" s="22" t="s">
        <v>82</v>
      </c>
      <c r="M94" s="22" t="s">
        <v>83</v>
      </c>
      <c r="N94" s="22" t="s">
        <v>82</v>
      </c>
      <c r="O94" s="22" t="s">
        <v>83</v>
      </c>
    </row>
    <row r="95" spans="2:51" x14ac:dyDescent="0.2">
      <c r="B95" s="45" t="s">
        <v>84</v>
      </c>
      <c r="C95" s="51" t="s">
        <v>251</v>
      </c>
      <c r="D95" s="16">
        <v>0</v>
      </c>
      <c r="E95" s="16">
        <v>0</v>
      </c>
      <c r="F95" s="16" t="s">
        <v>85</v>
      </c>
      <c r="G95" s="16" t="s">
        <v>85</v>
      </c>
      <c r="H95" s="16">
        <v>1</v>
      </c>
      <c r="I95" s="16">
        <v>0.25</v>
      </c>
      <c r="J95" s="16">
        <v>0</v>
      </c>
      <c r="K95" s="16">
        <v>0</v>
      </c>
      <c r="L95" s="16">
        <v>1</v>
      </c>
      <c r="M95" s="16">
        <v>0.3</v>
      </c>
      <c r="N95" s="16">
        <v>0</v>
      </c>
      <c r="O95" s="16">
        <v>0</v>
      </c>
    </row>
    <row r="96" spans="2:51" x14ac:dyDescent="0.2">
      <c r="B96" s="45" t="s">
        <v>86</v>
      </c>
      <c r="C96" s="51" t="s">
        <v>252</v>
      </c>
      <c r="D96" s="16">
        <v>20</v>
      </c>
      <c r="E96" s="16">
        <v>2.96</v>
      </c>
      <c r="F96" s="16" t="s">
        <v>85</v>
      </c>
      <c r="G96" s="16" t="s">
        <v>85</v>
      </c>
      <c r="H96" s="16">
        <v>0</v>
      </c>
      <c r="I96" s="16">
        <v>0</v>
      </c>
      <c r="J96" s="16">
        <v>0</v>
      </c>
      <c r="K96" s="16">
        <v>0</v>
      </c>
      <c r="L96" s="16">
        <v>0</v>
      </c>
      <c r="M96" s="16">
        <v>0</v>
      </c>
      <c r="N96" s="16">
        <v>0</v>
      </c>
      <c r="O96" s="16">
        <v>0</v>
      </c>
    </row>
    <row r="97" spans="2:27" x14ac:dyDescent="0.2">
      <c r="B97" s="45" t="s">
        <v>87</v>
      </c>
      <c r="C97" s="51" t="s">
        <v>253</v>
      </c>
      <c r="D97" s="16">
        <v>1</v>
      </c>
      <c r="E97" s="16">
        <v>1.4814814814814814E-3</v>
      </c>
      <c r="F97" s="16" t="s">
        <v>85</v>
      </c>
      <c r="G97" s="16" t="s">
        <v>85</v>
      </c>
      <c r="H97" s="16">
        <v>0</v>
      </c>
      <c r="I97" s="16">
        <v>0</v>
      </c>
      <c r="J97" s="16">
        <v>0</v>
      </c>
      <c r="K97" s="16">
        <v>0</v>
      </c>
      <c r="L97" s="16">
        <v>0</v>
      </c>
      <c r="M97" s="16">
        <v>0</v>
      </c>
      <c r="N97" s="16">
        <v>0</v>
      </c>
      <c r="O97" s="16">
        <v>0</v>
      </c>
    </row>
    <row r="98" spans="2:27" ht="12.75" customHeight="1" x14ac:dyDescent="0.2">
      <c r="B98" s="45" t="s">
        <v>88</v>
      </c>
      <c r="C98" s="51" t="s">
        <v>254</v>
      </c>
      <c r="D98" s="16">
        <v>3</v>
      </c>
      <c r="E98" s="16">
        <v>4.4444444444444444E-3</v>
      </c>
      <c r="F98" s="16" t="s">
        <v>85</v>
      </c>
      <c r="G98" s="16" t="s">
        <v>85</v>
      </c>
      <c r="H98" s="16">
        <v>0</v>
      </c>
      <c r="I98" s="16">
        <v>0</v>
      </c>
      <c r="J98" s="16">
        <v>0</v>
      </c>
      <c r="K98" s="16">
        <v>0</v>
      </c>
      <c r="L98" s="16">
        <v>0</v>
      </c>
      <c r="M98" s="16">
        <v>0</v>
      </c>
      <c r="N98" s="16">
        <v>0</v>
      </c>
      <c r="O98" s="16">
        <v>0</v>
      </c>
    </row>
    <row r="99" spans="2:27" x14ac:dyDescent="0.2">
      <c r="B99" s="45" t="s">
        <v>89</v>
      </c>
      <c r="C99" s="51" t="s">
        <v>255</v>
      </c>
      <c r="D99" s="16">
        <v>4</v>
      </c>
      <c r="E99" s="16">
        <v>0.59</v>
      </c>
      <c r="F99" s="16">
        <v>1</v>
      </c>
      <c r="G99" s="16">
        <v>0.2</v>
      </c>
      <c r="H99" s="16">
        <v>8</v>
      </c>
      <c r="I99" s="16">
        <v>1.98</v>
      </c>
      <c r="J99" s="16">
        <v>8</v>
      </c>
      <c r="K99" s="16">
        <v>6.25</v>
      </c>
      <c r="L99" s="16">
        <v>4</v>
      </c>
      <c r="M99" s="16">
        <v>1.5</v>
      </c>
      <c r="N99" s="16">
        <v>3</v>
      </c>
      <c r="O99" s="16">
        <v>2</v>
      </c>
    </row>
    <row r="100" spans="2:27" ht="24" x14ac:dyDescent="0.2">
      <c r="B100" s="45" t="s">
        <v>90</v>
      </c>
      <c r="C100" s="51" t="s">
        <v>256</v>
      </c>
      <c r="D100" s="16">
        <v>77</v>
      </c>
      <c r="E100" s="16">
        <v>26.1</v>
      </c>
      <c r="F100" s="16">
        <v>14</v>
      </c>
      <c r="G100" s="16">
        <v>13.6</v>
      </c>
      <c r="H100" s="16">
        <v>10</v>
      </c>
      <c r="I100" s="16">
        <v>37</v>
      </c>
      <c r="J100" s="16">
        <v>41</v>
      </c>
      <c r="K100" s="16">
        <v>32.03</v>
      </c>
      <c r="L100" s="16" t="s">
        <v>85</v>
      </c>
      <c r="M100" s="16" t="s">
        <v>85</v>
      </c>
      <c r="N100" s="16" t="s">
        <v>85</v>
      </c>
      <c r="O100" s="16" t="s">
        <v>85</v>
      </c>
    </row>
    <row r="101" spans="2:27" ht="24" x14ac:dyDescent="0.2">
      <c r="B101" s="45" t="s">
        <v>91</v>
      </c>
      <c r="C101" s="51" t="s">
        <v>257</v>
      </c>
      <c r="D101" s="16">
        <v>5</v>
      </c>
      <c r="E101" s="16">
        <v>18.510000000000002</v>
      </c>
      <c r="F101" s="16" t="s">
        <v>85</v>
      </c>
      <c r="G101" s="16" t="s">
        <v>85</v>
      </c>
      <c r="H101" s="16">
        <v>2</v>
      </c>
      <c r="I101" s="16">
        <v>20</v>
      </c>
      <c r="J101" s="16">
        <v>1</v>
      </c>
      <c r="K101" s="16">
        <v>20</v>
      </c>
      <c r="L101" s="16" t="s">
        <v>85</v>
      </c>
      <c r="M101" s="16" t="s">
        <v>85</v>
      </c>
      <c r="N101" s="16">
        <v>1</v>
      </c>
      <c r="O101" s="16">
        <v>100</v>
      </c>
    </row>
    <row r="102" spans="2:27" x14ac:dyDescent="0.25">
      <c r="B102" s="14"/>
      <c r="C102" s="57"/>
    </row>
    <row r="103" spans="2:27" ht="12.75" x14ac:dyDescent="0.25">
      <c r="B103" s="77" t="s">
        <v>92</v>
      </c>
      <c r="C103" s="78"/>
      <c r="D103" s="78"/>
      <c r="E103" s="78"/>
      <c r="F103" s="78"/>
      <c r="G103" s="78"/>
      <c r="H103" s="78"/>
      <c r="I103" s="78"/>
      <c r="J103" s="78"/>
      <c r="K103" s="78"/>
      <c r="L103" s="78"/>
      <c r="M103" s="78"/>
      <c r="N103" s="78"/>
      <c r="O103" s="78"/>
      <c r="P103" s="78"/>
      <c r="Q103" s="78"/>
      <c r="R103" s="78"/>
      <c r="S103" s="78"/>
      <c r="T103" s="78"/>
      <c r="U103" s="78"/>
      <c r="V103" s="78"/>
      <c r="W103" s="78"/>
      <c r="X103" s="78"/>
      <c r="Y103" s="78"/>
      <c r="Z103" s="78"/>
      <c r="AA103" s="79"/>
    </row>
    <row r="104" spans="2:27" x14ac:dyDescent="0.2">
      <c r="B104" s="41" t="s">
        <v>1</v>
      </c>
      <c r="C104" s="53" t="s">
        <v>188</v>
      </c>
      <c r="D104" s="73" t="s">
        <v>2</v>
      </c>
      <c r="E104" s="73"/>
      <c r="F104" s="73"/>
      <c r="G104" s="73"/>
      <c r="H104" s="73" t="s">
        <v>3</v>
      </c>
      <c r="I104" s="73"/>
      <c r="J104" s="73"/>
      <c r="K104" s="73"/>
      <c r="L104" s="73" t="s">
        <v>4</v>
      </c>
      <c r="M104" s="73"/>
      <c r="N104" s="73"/>
      <c r="O104" s="73"/>
      <c r="P104" s="73" t="s">
        <v>5</v>
      </c>
      <c r="Q104" s="73"/>
      <c r="R104" s="73"/>
      <c r="S104" s="73"/>
      <c r="T104" s="73" t="s">
        <v>6</v>
      </c>
      <c r="U104" s="73"/>
      <c r="V104" s="73"/>
      <c r="W104" s="73"/>
      <c r="X104" s="73" t="s">
        <v>7</v>
      </c>
      <c r="Y104" s="73"/>
      <c r="Z104" s="73"/>
      <c r="AA104" s="73"/>
    </row>
    <row r="105" spans="2:27" x14ac:dyDescent="0.2">
      <c r="B105" s="44" t="s">
        <v>17</v>
      </c>
      <c r="C105" s="50" t="s">
        <v>196</v>
      </c>
      <c r="D105" s="22">
        <v>2018</v>
      </c>
      <c r="E105" s="22">
        <v>2019</v>
      </c>
      <c r="F105" s="22">
        <v>2020</v>
      </c>
      <c r="G105" s="22">
        <v>2021</v>
      </c>
      <c r="H105" s="22">
        <v>2018</v>
      </c>
      <c r="I105" s="22">
        <v>2019</v>
      </c>
      <c r="J105" s="22">
        <v>2020</v>
      </c>
      <c r="K105" s="22">
        <v>2021</v>
      </c>
      <c r="L105" s="22">
        <v>2018</v>
      </c>
      <c r="M105" s="22">
        <v>2019</v>
      </c>
      <c r="N105" s="22">
        <v>2020</v>
      </c>
      <c r="O105" s="22">
        <v>2021</v>
      </c>
      <c r="P105" s="22">
        <v>2018</v>
      </c>
      <c r="Q105" s="22">
        <v>2019</v>
      </c>
      <c r="R105" s="22">
        <v>2020</v>
      </c>
      <c r="S105" s="22">
        <v>2021</v>
      </c>
      <c r="T105" s="22">
        <v>2018</v>
      </c>
      <c r="U105" s="22">
        <v>2019</v>
      </c>
      <c r="V105" s="22">
        <v>2020</v>
      </c>
      <c r="W105" s="22">
        <v>2021</v>
      </c>
      <c r="X105" s="22">
        <v>2018</v>
      </c>
      <c r="Y105" s="22">
        <v>2019</v>
      </c>
      <c r="Z105" s="22">
        <v>2020</v>
      </c>
      <c r="AA105" s="22">
        <v>2021</v>
      </c>
    </row>
    <row r="106" spans="2:27" x14ac:dyDescent="0.2">
      <c r="B106" s="45" t="s">
        <v>93</v>
      </c>
      <c r="C106" s="51" t="s">
        <v>258</v>
      </c>
      <c r="D106" s="21">
        <v>100</v>
      </c>
      <c r="E106" s="21">
        <v>136</v>
      </c>
      <c r="F106" s="21">
        <v>123</v>
      </c>
      <c r="G106" s="21">
        <v>146</v>
      </c>
      <c r="H106" s="21">
        <v>19</v>
      </c>
      <c r="I106" s="21">
        <v>56</v>
      </c>
      <c r="J106" s="21">
        <v>11</v>
      </c>
      <c r="K106" s="21">
        <v>25</v>
      </c>
      <c r="L106" s="21">
        <v>51</v>
      </c>
      <c r="M106" s="21">
        <v>48</v>
      </c>
      <c r="N106" s="21">
        <v>46</v>
      </c>
      <c r="O106" s="21">
        <v>30</v>
      </c>
      <c r="P106" s="21">
        <v>23</v>
      </c>
      <c r="Q106" s="21">
        <v>22</v>
      </c>
      <c r="R106" s="21">
        <v>11</v>
      </c>
      <c r="S106" s="21">
        <v>11</v>
      </c>
      <c r="T106" s="21">
        <v>24</v>
      </c>
      <c r="U106" s="21">
        <v>7</v>
      </c>
      <c r="V106" s="21">
        <v>46</v>
      </c>
      <c r="W106" s="21">
        <v>27</v>
      </c>
      <c r="X106" s="21">
        <v>51</v>
      </c>
      <c r="Y106" s="21">
        <v>25</v>
      </c>
      <c r="Z106" s="21">
        <v>17</v>
      </c>
      <c r="AA106" s="21">
        <v>15</v>
      </c>
    </row>
    <row r="107" spans="2:27" ht="24" x14ac:dyDescent="0.25">
      <c r="B107" s="49" t="s">
        <v>94</v>
      </c>
      <c r="C107" s="51" t="s">
        <v>259</v>
      </c>
      <c r="D107" s="21">
        <v>9</v>
      </c>
      <c r="E107" s="21">
        <v>26</v>
      </c>
      <c r="F107" s="21">
        <v>30</v>
      </c>
      <c r="G107" s="21">
        <v>48</v>
      </c>
      <c r="H107" s="21">
        <v>11</v>
      </c>
      <c r="I107" s="21">
        <v>17</v>
      </c>
      <c r="J107" s="21">
        <v>9</v>
      </c>
      <c r="K107" s="21">
        <v>11</v>
      </c>
      <c r="L107" s="21">
        <v>26</v>
      </c>
      <c r="M107" s="21">
        <v>26</v>
      </c>
      <c r="N107" s="21">
        <v>17</v>
      </c>
      <c r="O107" s="21">
        <v>15</v>
      </c>
      <c r="P107" s="21">
        <v>2</v>
      </c>
      <c r="Q107" s="21">
        <v>5</v>
      </c>
      <c r="R107" s="21">
        <v>1</v>
      </c>
      <c r="S107" s="21">
        <v>2</v>
      </c>
      <c r="T107" s="21">
        <v>1</v>
      </c>
      <c r="U107" s="21">
        <v>2</v>
      </c>
      <c r="V107" s="21">
        <v>3</v>
      </c>
      <c r="W107" s="21">
        <v>1</v>
      </c>
      <c r="X107" s="21">
        <v>24</v>
      </c>
      <c r="Y107" s="21">
        <v>7</v>
      </c>
      <c r="Z107" s="21">
        <v>9</v>
      </c>
      <c r="AA107" s="21">
        <v>4</v>
      </c>
    </row>
    <row r="108" spans="2:27" x14ac:dyDescent="0.2">
      <c r="B108" s="45" t="s">
        <v>95</v>
      </c>
      <c r="C108" s="51" t="s">
        <v>260</v>
      </c>
      <c r="D108" s="21">
        <v>49</v>
      </c>
      <c r="E108" s="21">
        <v>85</v>
      </c>
      <c r="F108" s="21">
        <v>74</v>
      </c>
      <c r="G108" s="21">
        <v>93</v>
      </c>
      <c r="H108" s="21">
        <v>5</v>
      </c>
      <c r="I108" s="21">
        <v>85</v>
      </c>
      <c r="J108" s="21">
        <v>4</v>
      </c>
      <c r="K108" s="21">
        <v>10</v>
      </c>
      <c r="L108" s="21">
        <v>23</v>
      </c>
      <c r="M108" s="21">
        <v>10</v>
      </c>
      <c r="N108" s="21">
        <v>19</v>
      </c>
      <c r="O108" s="21">
        <v>9</v>
      </c>
      <c r="P108" s="21">
        <v>6</v>
      </c>
      <c r="Q108" s="21">
        <v>10</v>
      </c>
      <c r="R108" s="21">
        <v>5</v>
      </c>
      <c r="S108" s="21">
        <v>1</v>
      </c>
      <c r="T108" s="21">
        <v>5</v>
      </c>
      <c r="U108" s="21">
        <v>4</v>
      </c>
      <c r="V108" s="21">
        <v>10</v>
      </c>
      <c r="W108" s="21">
        <v>10</v>
      </c>
      <c r="X108" s="21">
        <v>19</v>
      </c>
      <c r="Y108" s="21">
        <v>13</v>
      </c>
      <c r="Z108" s="21">
        <v>7</v>
      </c>
      <c r="AA108" s="21">
        <v>12</v>
      </c>
    </row>
    <row r="109" spans="2:27" x14ac:dyDescent="0.2">
      <c r="B109" s="45" t="s">
        <v>96</v>
      </c>
      <c r="C109" s="51" t="s">
        <v>261</v>
      </c>
      <c r="D109" s="21">
        <v>60</v>
      </c>
      <c r="E109" s="21">
        <v>77</v>
      </c>
      <c r="F109" s="21">
        <v>80</v>
      </c>
      <c r="G109" s="21">
        <v>80</v>
      </c>
      <c r="H109" s="21">
        <v>14</v>
      </c>
      <c r="I109" s="21">
        <v>77</v>
      </c>
      <c r="J109" s="21">
        <v>7</v>
      </c>
      <c r="K109" s="21">
        <v>15</v>
      </c>
      <c r="L109" s="21">
        <v>28</v>
      </c>
      <c r="M109" s="21">
        <v>12</v>
      </c>
      <c r="N109" s="21">
        <v>27</v>
      </c>
      <c r="O109" s="21">
        <v>21</v>
      </c>
      <c r="P109" s="21">
        <v>17</v>
      </c>
      <c r="Q109" s="21">
        <v>12</v>
      </c>
      <c r="R109" s="21">
        <v>6</v>
      </c>
      <c r="S109" s="21">
        <v>10</v>
      </c>
      <c r="T109" s="21">
        <v>19</v>
      </c>
      <c r="U109" s="21">
        <v>3</v>
      </c>
      <c r="V109" s="21">
        <v>36</v>
      </c>
      <c r="W109" s="21">
        <v>17</v>
      </c>
      <c r="X109" s="21">
        <v>56</v>
      </c>
      <c r="Y109" s="21">
        <v>19</v>
      </c>
      <c r="Z109" s="21">
        <v>19</v>
      </c>
      <c r="AA109" s="21">
        <v>7</v>
      </c>
    </row>
    <row r="110" spans="2:27" x14ac:dyDescent="0.2">
      <c r="B110" s="45" t="s">
        <v>97</v>
      </c>
      <c r="C110" s="51" t="s">
        <v>262</v>
      </c>
      <c r="D110" s="21">
        <v>4</v>
      </c>
      <c r="E110" s="21">
        <v>17</v>
      </c>
      <c r="F110" s="21">
        <v>15</v>
      </c>
      <c r="G110" s="21">
        <v>24</v>
      </c>
      <c r="H110" s="21">
        <v>2</v>
      </c>
      <c r="I110" s="21">
        <v>6</v>
      </c>
      <c r="J110" s="21">
        <v>2</v>
      </c>
      <c r="K110" s="21">
        <v>1</v>
      </c>
      <c r="L110" s="21" t="s">
        <v>85</v>
      </c>
      <c r="M110" s="21" t="s">
        <v>85</v>
      </c>
      <c r="N110" s="21" t="s">
        <v>85</v>
      </c>
      <c r="O110" s="21" t="s">
        <v>85</v>
      </c>
      <c r="P110" s="21">
        <v>0</v>
      </c>
      <c r="Q110" s="21">
        <v>0</v>
      </c>
      <c r="R110" s="21">
        <v>1</v>
      </c>
      <c r="S110" s="21">
        <v>2</v>
      </c>
      <c r="T110" s="21">
        <v>1</v>
      </c>
      <c r="U110" s="21">
        <v>3</v>
      </c>
      <c r="V110" s="21">
        <v>1</v>
      </c>
      <c r="W110" s="21">
        <v>1</v>
      </c>
      <c r="X110" s="21">
        <v>4</v>
      </c>
      <c r="Y110" s="21">
        <v>1</v>
      </c>
      <c r="Z110" s="21">
        <v>1</v>
      </c>
      <c r="AA110" s="21">
        <v>3</v>
      </c>
    </row>
    <row r="111" spans="2:27" x14ac:dyDescent="0.2">
      <c r="B111" s="45" t="s">
        <v>98</v>
      </c>
      <c r="C111" s="51" t="s">
        <v>263</v>
      </c>
      <c r="D111" s="21">
        <v>6</v>
      </c>
      <c r="E111" s="21">
        <v>25</v>
      </c>
      <c r="F111" s="21">
        <v>21</v>
      </c>
      <c r="G111" s="21">
        <v>24</v>
      </c>
      <c r="H111" s="21">
        <v>6</v>
      </c>
      <c r="I111" s="21">
        <v>9</v>
      </c>
      <c r="J111" s="21">
        <v>6</v>
      </c>
      <c r="K111" s="21">
        <v>9</v>
      </c>
      <c r="L111" s="21" t="s">
        <v>85</v>
      </c>
      <c r="M111" s="21" t="s">
        <v>85</v>
      </c>
      <c r="N111" s="21" t="s">
        <v>85</v>
      </c>
      <c r="O111" s="21" t="s">
        <v>85</v>
      </c>
      <c r="P111" s="21">
        <v>1</v>
      </c>
      <c r="Q111" s="21">
        <v>3</v>
      </c>
      <c r="R111" s="21">
        <v>5</v>
      </c>
      <c r="S111" s="21">
        <v>3</v>
      </c>
      <c r="T111" s="21">
        <v>3</v>
      </c>
      <c r="U111" s="21">
        <v>0</v>
      </c>
      <c r="V111" s="21">
        <v>11</v>
      </c>
      <c r="W111" s="21">
        <v>0</v>
      </c>
      <c r="X111" s="21">
        <v>21</v>
      </c>
      <c r="Y111" s="21">
        <v>6</v>
      </c>
      <c r="Z111" s="21">
        <v>8</v>
      </c>
      <c r="AA111" s="21">
        <v>1</v>
      </c>
    </row>
    <row r="112" spans="2:27" x14ac:dyDescent="0.2">
      <c r="B112" s="45" t="s">
        <v>99</v>
      </c>
      <c r="C112" s="51" t="s">
        <v>264</v>
      </c>
      <c r="D112" s="21">
        <v>15.25</v>
      </c>
      <c r="E112" s="21">
        <v>13.61</v>
      </c>
      <c r="F112" s="21">
        <v>10.95</v>
      </c>
      <c r="G112" s="21">
        <v>13.33</v>
      </c>
      <c r="H112" s="21">
        <v>7.4</v>
      </c>
      <c r="I112" s="21">
        <v>7.4</v>
      </c>
      <c r="J112" s="21">
        <v>2.2000000000000002</v>
      </c>
      <c r="K112" s="21">
        <v>5.2</v>
      </c>
      <c r="L112" s="21">
        <v>10</v>
      </c>
      <c r="M112" s="21">
        <v>24</v>
      </c>
      <c r="N112" s="21">
        <v>7</v>
      </c>
      <c r="O112" s="21">
        <v>5</v>
      </c>
      <c r="P112" s="21">
        <v>14.61</v>
      </c>
      <c r="Q112" s="21">
        <v>35.619999999999997</v>
      </c>
      <c r="R112" s="21">
        <v>21.71</v>
      </c>
      <c r="S112" s="21">
        <v>9.3800000000000008</v>
      </c>
      <c r="T112" s="21">
        <v>5</v>
      </c>
      <c r="U112" s="21">
        <v>5</v>
      </c>
      <c r="V112" s="21">
        <v>9</v>
      </c>
      <c r="W112" s="21">
        <v>7</v>
      </c>
      <c r="X112" s="21">
        <v>17.010000000000002</v>
      </c>
      <c r="Y112" s="21">
        <v>17.010000000000002</v>
      </c>
      <c r="Z112" s="21">
        <v>12.24</v>
      </c>
      <c r="AA112" s="21">
        <v>12.95</v>
      </c>
    </row>
    <row r="113" spans="2:43" x14ac:dyDescent="0.2">
      <c r="B113" s="45" t="s">
        <v>100</v>
      </c>
      <c r="C113" s="51" t="s">
        <v>265</v>
      </c>
      <c r="D113" s="21">
        <v>4.5199999999999996</v>
      </c>
      <c r="E113" s="21">
        <v>7.9</v>
      </c>
      <c r="F113" s="21">
        <v>4.99</v>
      </c>
      <c r="G113" s="21">
        <v>6.67</v>
      </c>
      <c r="H113" s="21">
        <v>3.6</v>
      </c>
      <c r="I113" s="21">
        <v>3.6</v>
      </c>
      <c r="J113" s="21">
        <v>1.3</v>
      </c>
      <c r="K113" s="21">
        <v>3.5</v>
      </c>
      <c r="L113" s="21">
        <v>4</v>
      </c>
      <c r="M113" s="21">
        <v>5</v>
      </c>
      <c r="N113" s="21">
        <v>3</v>
      </c>
      <c r="O113" s="21">
        <v>3</v>
      </c>
      <c r="P113" s="21">
        <v>2.81</v>
      </c>
      <c r="Q113" s="21">
        <v>10.27</v>
      </c>
      <c r="R113" s="21">
        <v>11.63</v>
      </c>
      <c r="S113" s="21">
        <v>8.59</v>
      </c>
      <c r="T113" s="21">
        <v>3</v>
      </c>
      <c r="U113" s="21">
        <v>3</v>
      </c>
      <c r="V113" s="21">
        <v>3</v>
      </c>
      <c r="W113" s="21">
        <v>2</v>
      </c>
      <c r="X113" s="21">
        <v>2.72</v>
      </c>
      <c r="Y113" s="21">
        <v>2.72</v>
      </c>
      <c r="Z113" s="21">
        <v>2.1</v>
      </c>
      <c r="AA113" s="21">
        <v>3.6</v>
      </c>
    </row>
    <row r="114" spans="2:43" x14ac:dyDescent="0.25">
      <c r="B114" s="14"/>
      <c r="C114" s="57"/>
    </row>
    <row r="115" spans="2:43" ht="12.75" x14ac:dyDescent="0.25">
      <c r="B115" s="77" t="s">
        <v>101</v>
      </c>
      <c r="C115" s="78"/>
      <c r="D115" s="78"/>
      <c r="E115" s="78"/>
      <c r="F115" s="78"/>
      <c r="G115" s="78"/>
      <c r="H115" s="78"/>
      <c r="I115" s="78"/>
      <c r="J115" s="78"/>
      <c r="K115" s="78"/>
      <c r="L115" s="78"/>
      <c r="M115" s="78"/>
      <c r="N115" s="78"/>
      <c r="O115" s="78"/>
      <c r="P115" s="78"/>
      <c r="Q115" s="78"/>
      <c r="R115" s="78"/>
      <c r="S115" s="78"/>
      <c r="T115" s="78"/>
      <c r="U115" s="78"/>
      <c r="V115" s="78"/>
      <c r="W115" s="78"/>
      <c r="X115" s="78"/>
      <c r="Y115" s="78"/>
      <c r="Z115" s="78"/>
      <c r="AA115" s="79"/>
    </row>
    <row r="116" spans="2:43" x14ac:dyDescent="0.2">
      <c r="B116" s="41" t="s">
        <v>1</v>
      </c>
      <c r="C116" s="53" t="s">
        <v>188</v>
      </c>
      <c r="D116" s="73" t="s">
        <v>2</v>
      </c>
      <c r="E116" s="73"/>
      <c r="F116" s="73"/>
      <c r="G116" s="73"/>
      <c r="H116" s="73" t="s">
        <v>3</v>
      </c>
      <c r="I116" s="73"/>
      <c r="J116" s="73"/>
      <c r="K116" s="73"/>
      <c r="L116" s="73" t="s">
        <v>4</v>
      </c>
      <c r="M116" s="73"/>
      <c r="N116" s="73"/>
      <c r="O116" s="73"/>
      <c r="P116" s="73" t="s">
        <v>5</v>
      </c>
      <c r="Q116" s="73"/>
      <c r="R116" s="73"/>
      <c r="S116" s="73"/>
      <c r="T116" s="73" t="s">
        <v>6</v>
      </c>
      <c r="U116" s="73"/>
      <c r="V116" s="73"/>
      <c r="W116" s="73"/>
      <c r="X116" s="73" t="s">
        <v>7</v>
      </c>
      <c r="Y116" s="73"/>
      <c r="Z116" s="73"/>
      <c r="AA116" s="73"/>
    </row>
    <row r="117" spans="2:43" x14ac:dyDescent="0.2">
      <c r="B117" s="44" t="s">
        <v>17</v>
      </c>
      <c r="C117" s="50" t="s">
        <v>196</v>
      </c>
      <c r="D117" s="22">
        <v>2018</v>
      </c>
      <c r="E117" s="22">
        <v>2019</v>
      </c>
      <c r="F117" s="22">
        <v>2020</v>
      </c>
      <c r="G117" s="22">
        <v>2021</v>
      </c>
      <c r="H117" s="22">
        <v>2018</v>
      </c>
      <c r="I117" s="22">
        <v>2019</v>
      </c>
      <c r="J117" s="22">
        <v>2020</v>
      </c>
      <c r="K117" s="22">
        <v>2021</v>
      </c>
      <c r="L117" s="22">
        <v>2018</v>
      </c>
      <c r="M117" s="22">
        <v>2019</v>
      </c>
      <c r="N117" s="22">
        <v>2020</v>
      </c>
      <c r="O117" s="22">
        <v>2021</v>
      </c>
      <c r="P117" s="22">
        <v>2018</v>
      </c>
      <c r="Q117" s="22">
        <v>2019</v>
      </c>
      <c r="R117" s="22">
        <v>2020</v>
      </c>
      <c r="S117" s="22">
        <v>2021</v>
      </c>
      <c r="T117" s="22">
        <v>2018</v>
      </c>
      <c r="U117" s="22">
        <v>2019</v>
      </c>
      <c r="V117" s="22">
        <v>2020</v>
      </c>
      <c r="W117" s="22">
        <v>2021</v>
      </c>
      <c r="X117" s="22">
        <v>2018</v>
      </c>
      <c r="Y117" s="22">
        <v>2019</v>
      </c>
      <c r="Z117" s="22">
        <v>2020</v>
      </c>
      <c r="AA117" s="22">
        <v>2021</v>
      </c>
    </row>
    <row r="118" spans="2:43" x14ac:dyDescent="0.2">
      <c r="B118" s="45" t="s">
        <v>102</v>
      </c>
      <c r="C118" s="51" t="s">
        <v>266</v>
      </c>
      <c r="D118" s="21">
        <v>0.95</v>
      </c>
      <c r="E118" s="21">
        <v>0.86</v>
      </c>
      <c r="F118" s="21">
        <v>0.71</v>
      </c>
      <c r="G118" s="21">
        <v>0.71</v>
      </c>
      <c r="H118" s="21">
        <v>0.98</v>
      </c>
      <c r="I118" s="21">
        <v>1.06</v>
      </c>
      <c r="J118" s="21">
        <v>1.25</v>
      </c>
      <c r="K118" s="21">
        <v>1.29</v>
      </c>
      <c r="L118" s="21">
        <v>0.81</v>
      </c>
      <c r="M118" s="21">
        <v>0.74</v>
      </c>
      <c r="N118" s="21">
        <v>0.76</v>
      </c>
      <c r="O118" s="21">
        <v>0.8</v>
      </c>
      <c r="P118" s="21">
        <v>0.85</v>
      </c>
      <c r="Q118" s="21">
        <v>0</v>
      </c>
      <c r="R118" s="21">
        <v>0.57999999999999996</v>
      </c>
      <c r="S118" s="21">
        <v>1.93</v>
      </c>
      <c r="T118" s="21" t="s">
        <v>85</v>
      </c>
      <c r="U118" s="21" t="s">
        <v>85</v>
      </c>
      <c r="V118" s="21" t="s">
        <v>85</v>
      </c>
      <c r="W118" s="21" t="s">
        <v>85</v>
      </c>
      <c r="X118" s="21" t="s">
        <v>85</v>
      </c>
      <c r="Y118" s="21" t="s">
        <v>85</v>
      </c>
      <c r="Z118" s="21">
        <v>1.25</v>
      </c>
      <c r="AA118" s="21">
        <v>1.08</v>
      </c>
    </row>
    <row r="119" spans="2:43" x14ac:dyDescent="0.2">
      <c r="B119" s="45" t="s">
        <v>103</v>
      </c>
      <c r="C119" s="51" t="s">
        <v>267</v>
      </c>
      <c r="D119" s="21">
        <v>0.95</v>
      </c>
      <c r="E119" s="21">
        <v>0.93</v>
      </c>
      <c r="F119" s="21">
        <v>0.97</v>
      </c>
      <c r="G119" s="21">
        <v>0.93</v>
      </c>
      <c r="H119" s="21">
        <v>1.02</v>
      </c>
      <c r="I119" s="21">
        <v>1</v>
      </c>
      <c r="J119" s="21">
        <v>0.99</v>
      </c>
      <c r="K119" s="21">
        <v>1</v>
      </c>
      <c r="L119" s="21">
        <v>0.92</v>
      </c>
      <c r="M119" s="21">
        <v>0.91</v>
      </c>
      <c r="N119" s="21">
        <v>0.9</v>
      </c>
      <c r="O119" s="21">
        <v>0.9</v>
      </c>
      <c r="P119" s="21">
        <v>0.93</v>
      </c>
      <c r="Q119" s="21">
        <v>0.63</v>
      </c>
      <c r="R119" s="21">
        <v>0.77</v>
      </c>
      <c r="S119" s="21">
        <v>1.1100000000000001</v>
      </c>
      <c r="T119" s="21">
        <v>0.92</v>
      </c>
      <c r="U119" s="21">
        <v>0.9</v>
      </c>
      <c r="V119" s="21">
        <v>0.95</v>
      </c>
      <c r="W119" s="21">
        <v>0.95</v>
      </c>
      <c r="X119" s="21" t="s">
        <v>85</v>
      </c>
      <c r="Y119" s="21" t="s">
        <v>85</v>
      </c>
      <c r="Z119" s="21">
        <v>0.87</v>
      </c>
      <c r="AA119" s="21">
        <v>0.85</v>
      </c>
    </row>
    <row r="120" spans="2:43" x14ac:dyDescent="0.2">
      <c r="B120" s="45" t="s">
        <v>104</v>
      </c>
      <c r="C120" s="51" t="s">
        <v>268</v>
      </c>
      <c r="D120" s="21">
        <v>1.02</v>
      </c>
      <c r="E120" s="21">
        <v>1.02</v>
      </c>
      <c r="F120" s="21">
        <v>1.02</v>
      </c>
      <c r="G120" s="21">
        <v>1.02</v>
      </c>
      <c r="H120" s="21">
        <v>1</v>
      </c>
      <c r="I120" s="21">
        <v>1</v>
      </c>
      <c r="J120" s="21">
        <v>1</v>
      </c>
      <c r="K120" s="21">
        <v>1</v>
      </c>
      <c r="L120" s="21">
        <v>1.01</v>
      </c>
      <c r="M120" s="21">
        <v>0.99</v>
      </c>
      <c r="N120" s="21">
        <v>1.0900000000000001</v>
      </c>
      <c r="O120" s="21">
        <v>1.1000000000000001</v>
      </c>
      <c r="P120" s="21">
        <v>0.9</v>
      </c>
      <c r="Q120" s="21">
        <v>0.85</v>
      </c>
      <c r="R120" s="21">
        <v>0.84</v>
      </c>
      <c r="S120" s="21">
        <v>0.83</v>
      </c>
      <c r="T120" s="21">
        <v>1.55</v>
      </c>
      <c r="U120" s="21">
        <v>1.83</v>
      </c>
      <c r="V120" s="21">
        <v>1.79</v>
      </c>
      <c r="W120" s="21">
        <v>1.88</v>
      </c>
      <c r="X120" s="21" t="s">
        <v>85</v>
      </c>
      <c r="Y120" s="21" t="s">
        <v>85</v>
      </c>
      <c r="Z120" s="21">
        <v>0</v>
      </c>
      <c r="AA120" s="21">
        <v>0</v>
      </c>
    </row>
    <row r="121" spans="2:43" x14ac:dyDescent="0.2">
      <c r="B121" s="45" t="s">
        <v>105</v>
      </c>
      <c r="C121" s="51" t="s">
        <v>269</v>
      </c>
      <c r="D121" s="21">
        <v>0.99</v>
      </c>
      <c r="E121" s="21">
        <v>0.96</v>
      </c>
      <c r="F121" s="21">
        <v>0.95</v>
      </c>
      <c r="G121" s="21">
        <v>1.01</v>
      </c>
      <c r="H121" s="21">
        <v>0.9</v>
      </c>
      <c r="I121" s="21">
        <v>0.9</v>
      </c>
      <c r="J121" s="21">
        <v>0.92</v>
      </c>
      <c r="K121" s="21">
        <v>0.95</v>
      </c>
      <c r="L121" s="21">
        <v>0.71</v>
      </c>
      <c r="M121" s="21">
        <v>0.91</v>
      </c>
      <c r="N121" s="21">
        <v>0.89</v>
      </c>
      <c r="O121" s="21">
        <v>1</v>
      </c>
      <c r="P121" s="21">
        <v>0.92</v>
      </c>
      <c r="Q121" s="21">
        <v>0.8</v>
      </c>
      <c r="R121" s="21">
        <v>3.35</v>
      </c>
      <c r="S121" s="21">
        <v>0.96</v>
      </c>
      <c r="T121" s="21">
        <v>1.34</v>
      </c>
      <c r="U121" s="21">
        <v>1.24</v>
      </c>
      <c r="V121" s="21">
        <v>1.0900000000000001</v>
      </c>
      <c r="W121" s="21">
        <v>1.03</v>
      </c>
      <c r="X121" s="21" t="s">
        <v>85</v>
      </c>
      <c r="Y121" s="21" t="s">
        <v>85</v>
      </c>
      <c r="Z121" s="21">
        <v>1.05</v>
      </c>
      <c r="AA121" s="21">
        <v>1.03</v>
      </c>
    </row>
    <row r="122" spans="2:43" x14ac:dyDescent="0.2">
      <c r="B122" s="45" t="s">
        <v>106</v>
      </c>
      <c r="C122" s="51" t="s">
        <v>270</v>
      </c>
      <c r="D122" s="21">
        <v>0.88</v>
      </c>
      <c r="E122" s="21">
        <v>0.87</v>
      </c>
      <c r="F122" s="21">
        <v>0.88</v>
      </c>
      <c r="G122" s="21">
        <v>0.79</v>
      </c>
      <c r="H122" s="21">
        <v>0.83</v>
      </c>
      <c r="I122" s="21">
        <v>0.86</v>
      </c>
      <c r="J122" s="21">
        <v>0.87</v>
      </c>
      <c r="K122" s="21">
        <v>0.87</v>
      </c>
      <c r="L122" s="21">
        <v>2.2599999999999998</v>
      </c>
      <c r="M122" s="21">
        <v>1.24</v>
      </c>
      <c r="N122" s="21">
        <v>1.25</v>
      </c>
      <c r="O122" s="21">
        <v>0.8</v>
      </c>
      <c r="P122" s="21">
        <v>0.78</v>
      </c>
      <c r="Q122" s="21">
        <v>0.72</v>
      </c>
      <c r="R122" s="21">
        <v>0.9</v>
      </c>
      <c r="S122" s="21">
        <v>0.72</v>
      </c>
      <c r="T122" s="21">
        <v>0.97</v>
      </c>
      <c r="U122" s="21">
        <v>0.97</v>
      </c>
      <c r="V122" s="21">
        <v>0.97</v>
      </c>
      <c r="W122" s="21">
        <v>0.97</v>
      </c>
      <c r="X122" s="21" t="s">
        <v>85</v>
      </c>
      <c r="Y122" s="21" t="s">
        <v>85</v>
      </c>
      <c r="Z122" s="21">
        <v>0.75</v>
      </c>
      <c r="AA122" s="21">
        <v>0.75</v>
      </c>
    </row>
    <row r="123" spans="2:43" x14ac:dyDescent="0.25">
      <c r="B123" s="14"/>
      <c r="C123" s="57"/>
    </row>
    <row r="124" spans="2:43" ht="12.75" x14ac:dyDescent="0.25">
      <c r="B124" s="85" t="s">
        <v>107</v>
      </c>
      <c r="C124" s="86"/>
      <c r="D124" s="87"/>
      <c r="E124" s="87"/>
      <c r="F124" s="87"/>
      <c r="G124" s="87"/>
      <c r="H124" s="87"/>
      <c r="I124" s="87"/>
      <c r="J124" s="87"/>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87"/>
      <c r="AN124" s="87"/>
      <c r="AO124" s="87"/>
      <c r="AP124" s="87"/>
      <c r="AQ124" s="87"/>
    </row>
    <row r="125" spans="2:43" x14ac:dyDescent="0.2">
      <c r="B125" s="41" t="s">
        <v>1</v>
      </c>
      <c r="C125" s="53" t="s">
        <v>188</v>
      </c>
      <c r="D125" s="88" t="s">
        <v>2</v>
      </c>
      <c r="E125" s="89"/>
      <c r="F125" s="89"/>
      <c r="G125" s="89"/>
      <c r="H125" s="89"/>
      <c r="I125" s="89"/>
      <c r="J125" s="89"/>
      <c r="K125" s="89"/>
      <c r="L125" s="89"/>
      <c r="M125" s="89"/>
      <c r="N125" s="89"/>
      <c r="O125" s="90"/>
      <c r="P125" s="88" t="s">
        <v>3</v>
      </c>
      <c r="Q125" s="89"/>
      <c r="R125" s="89"/>
      <c r="S125" s="89"/>
      <c r="T125" s="89"/>
      <c r="U125" s="89"/>
      <c r="V125" s="89"/>
      <c r="W125" s="89"/>
      <c r="X125" s="89"/>
      <c r="Y125" s="89"/>
      <c r="Z125" s="89"/>
      <c r="AA125" s="90"/>
      <c r="AB125" s="80" t="s">
        <v>4</v>
      </c>
      <c r="AC125" s="81"/>
      <c r="AD125" s="81"/>
      <c r="AE125" s="82"/>
      <c r="AF125" s="80" t="s">
        <v>5</v>
      </c>
      <c r="AG125" s="81"/>
      <c r="AH125" s="81"/>
      <c r="AI125" s="82"/>
      <c r="AJ125" s="80" t="s">
        <v>6</v>
      </c>
      <c r="AK125" s="81"/>
      <c r="AL125" s="81"/>
      <c r="AM125" s="82"/>
      <c r="AN125" s="73" t="s">
        <v>7</v>
      </c>
      <c r="AO125" s="73"/>
      <c r="AP125" s="73"/>
      <c r="AQ125" s="73"/>
    </row>
    <row r="126" spans="2:43" x14ac:dyDescent="0.2">
      <c r="B126" s="44" t="s">
        <v>17</v>
      </c>
      <c r="C126" s="50" t="s">
        <v>196</v>
      </c>
      <c r="D126" s="70">
        <v>2018</v>
      </c>
      <c r="E126" s="71"/>
      <c r="F126" s="72"/>
      <c r="G126" s="70">
        <v>2019</v>
      </c>
      <c r="H126" s="71"/>
      <c r="I126" s="72"/>
      <c r="J126" s="70">
        <v>2020</v>
      </c>
      <c r="K126" s="71"/>
      <c r="L126" s="72"/>
      <c r="M126" s="70">
        <v>2021</v>
      </c>
      <c r="N126" s="71"/>
      <c r="O126" s="72"/>
      <c r="P126" s="70">
        <v>2018</v>
      </c>
      <c r="Q126" s="71"/>
      <c r="R126" s="72"/>
      <c r="S126" s="70">
        <v>2019</v>
      </c>
      <c r="T126" s="71"/>
      <c r="U126" s="72"/>
      <c r="V126" s="70">
        <v>2020</v>
      </c>
      <c r="W126" s="71"/>
      <c r="X126" s="72"/>
      <c r="Y126" s="70">
        <v>2021</v>
      </c>
      <c r="Z126" s="71"/>
      <c r="AA126" s="72"/>
      <c r="AB126" s="68">
        <v>2018</v>
      </c>
      <c r="AC126" s="68">
        <v>2019</v>
      </c>
      <c r="AD126" s="68">
        <v>2020</v>
      </c>
      <c r="AE126" s="68">
        <v>2021</v>
      </c>
      <c r="AF126" s="68">
        <v>2018</v>
      </c>
      <c r="AG126" s="68">
        <v>2019</v>
      </c>
      <c r="AH126" s="68">
        <v>2020</v>
      </c>
      <c r="AI126" s="68">
        <v>2021</v>
      </c>
      <c r="AJ126" s="68">
        <v>2018</v>
      </c>
      <c r="AK126" s="68">
        <v>2019</v>
      </c>
      <c r="AL126" s="68">
        <v>2020</v>
      </c>
      <c r="AM126" s="68">
        <v>2021</v>
      </c>
      <c r="AN126" s="68">
        <v>2018</v>
      </c>
      <c r="AO126" s="68">
        <v>2019</v>
      </c>
      <c r="AP126" s="68">
        <v>2020</v>
      </c>
      <c r="AQ126" s="68">
        <v>2021</v>
      </c>
    </row>
    <row r="127" spans="2:43" ht="11.25" customHeight="1" x14ac:dyDescent="0.2">
      <c r="B127" s="43" t="s">
        <v>72</v>
      </c>
      <c r="C127" s="64" t="s">
        <v>244</v>
      </c>
      <c r="D127" s="26" t="s">
        <v>73</v>
      </c>
      <c r="E127" s="26" t="s">
        <v>74</v>
      </c>
      <c r="F127" s="26" t="s">
        <v>108</v>
      </c>
      <c r="G127" s="26" t="s">
        <v>73</v>
      </c>
      <c r="H127" s="26" t="s">
        <v>74</v>
      </c>
      <c r="I127" s="26" t="s">
        <v>108</v>
      </c>
      <c r="J127" s="26" t="s">
        <v>73</v>
      </c>
      <c r="K127" s="26" t="s">
        <v>74</v>
      </c>
      <c r="L127" s="26" t="s">
        <v>108</v>
      </c>
      <c r="M127" s="26" t="s">
        <v>73</v>
      </c>
      <c r="N127" s="26" t="s">
        <v>74</v>
      </c>
      <c r="O127" s="26" t="s">
        <v>108</v>
      </c>
      <c r="P127" s="26" t="s">
        <v>73</v>
      </c>
      <c r="Q127" s="26" t="s">
        <v>74</v>
      </c>
      <c r="R127" s="26" t="s">
        <v>108</v>
      </c>
      <c r="S127" s="26" t="s">
        <v>73</v>
      </c>
      <c r="T127" s="26" t="s">
        <v>74</v>
      </c>
      <c r="U127" s="26" t="s">
        <v>108</v>
      </c>
      <c r="V127" s="26" t="s">
        <v>73</v>
      </c>
      <c r="W127" s="26" t="s">
        <v>74</v>
      </c>
      <c r="X127" s="26" t="s">
        <v>108</v>
      </c>
      <c r="Y127" s="26" t="s">
        <v>73</v>
      </c>
      <c r="Z127" s="26" t="s">
        <v>74</v>
      </c>
      <c r="AA127" s="26" t="s">
        <v>108</v>
      </c>
      <c r="AB127" s="69"/>
      <c r="AC127" s="69"/>
      <c r="AD127" s="69"/>
      <c r="AE127" s="69"/>
      <c r="AF127" s="69"/>
      <c r="AG127" s="69"/>
      <c r="AH127" s="69"/>
      <c r="AI127" s="69"/>
      <c r="AJ127" s="69"/>
      <c r="AK127" s="69"/>
      <c r="AL127" s="69"/>
      <c r="AM127" s="69"/>
      <c r="AN127" s="69"/>
      <c r="AO127" s="69"/>
      <c r="AP127" s="69"/>
      <c r="AQ127" s="69"/>
    </row>
    <row r="128" spans="2:43" ht="11.25" customHeight="1" x14ac:dyDescent="0.2">
      <c r="B128" s="45" t="s">
        <v>109</v>
      </c>
      <c r="C128" s="51" t="s">
        <v>271</v>
      </c>
      <c r="D128" s="20">
        <v>653547</v>
      </c>
      <c r="E128" s="20">
        <v>461443</v>
      </c>
      <c r="F128" s="20">
        <v>1114990</v>
      </c>
      <c r="G128" s="20">
        <v>678996</v>
      </c>
      <c r="H128" s="20">
        <v>513675</v>
      </c>
      <c r="I128" s="20">
        <v>1192671</v>
      </c>
      <c r="J128" s="20">
        <v>984916</v>
      </c>
      <c r="K128" s="20">
        <v>776248</v>
      </c>
      <c r="L128" s="20">
        <v>1761164</v>
      </c>
      <c r="M128" s="20">
        <v>1004642</v>
      </c>
      <c r="N128" s="20">
        <v>865494</v>
      </c>
      <c r="O128" s="20">
        <v>1870136</v>
      </c>
      <c r="P128" s="20">
        <v>683671.1</v>
      </c>
      <c r="Q128" s="20">
        <v>192917.5</v>
      </c>
      <c r="R128" s="20">
        <f t="shared" ref="R128:R132" si="20">P128+Q128</f>
        <v>876588.6</v>
      </c>
      <c r="S128" s="20">
        <v>709001.3</v>
      </c>
      <c r="T128" s="20">
        <v>200903</v>
      </c>
      <c r="U128" s="20">
        <f t="shared" ref="U128:U130" si="21">S128+T128</f>
        <v>909904.3</v>
      </c>
      <c r="V128" s="20">
        <v>715617.5</v>
      </c>
      <c r="W128" s="20">
        <v>234791.5</v>
      </c>
      <c r="X128" s="20">
        <f t="shared" ref="X128:X130" si="22">V128+W128</f>
        <v>950409</v>
      </c>
      <c r="Y128" s="20">
        <v>710156.44</v>
      </c>
      <c r="Z128" s="20">
        <v>228481.5</v>
      </c>
      <c r="AA128" s="20">
        <f t="shared" ref="AA128:AA130" si="23">Y128+Z128</f>
        <v>938637.94</v>
      </c>
      <c r="AB128" s="20">
        <v>1081162</v>
      </c>
      <c r="AC128" s="20">
        <v>1118606</v>
      </c>
      <c r="AD128" s="20">
        <v>1059939</v>
      </c>
      <c r="AE128" s="20">
        <v>1132868</v>
      </c>
      <c r="AF128" s="6">
        <v>457410.7</v>
      </c>
      <c r="AG128" s="6">
        <v>481543.86</v>
      </c>
      <c r="AH128" s="6">
        <v>369858.03</v>
      </c>
      <c r="AI128" s="6">
        <v>314596.43</v>
      </c>
      <c r="AJ128" s="6">
        <v>717223</v>
      </c>
      <c r="AK128" s="6">
        <v>632244</v>
      </c>
      <c r="AL128" s="6">
        <v>587687</v>
      </c>
      <c r="AM128" s="6">
        <v>672034</v>
      </c>
      <c r="AN128" s="6">
        <v>606002</v>
      </c>
      <c r="AO128" s="6">
        <v>405124</v>
      </c>
      <c r="AP128" s="6">
        <v>501.44400000000002</v>
      </c>
      <c r="AQ128" s="6">
        <v>383052</v>
      </c>
    </row>
    <row r="129" spans="2:43" ht="11.25" customHeight="1" x14ac:dyDescent="0.2">
      <c r="B129" s="45" t="s">
        <v>110</v>
      </c>
      <c r="C129" s="51" t="s">
        <v>272</v>
      </c>
      <c r="D129" s="20">
        <v>81693</v>
      </c>
      <c r="E129" s="20">
        <v>57680</v>
      </c>
      <c r="F129" s="20">
        <v>139374</v>
      </c>
      <c r="G129" s="20">
        <v>84875</v>
      </c>
      <c r="H129" s="20">
        <v>64209</v>
      </c>
      <c r="I129" s="20">
        <v>149084</v>
      </c>
      <c r="J129" s="20">
        <v>123115</v>
      </c>
      <c r="K129" s="20">
        <v>97031</v>
      </c>
      <c r="L129" s="20">
        <v>220146</v>
      </c>
      <c r="M129" s="20">
        <v>125580</v>
      </c>
      <c r="N129" s="20">
        <v>108187</v>
      </c>
      <c r="O129" s="20">
        <v>233767</v>
      </c>
      <c r="P129" s="20">
        <v>80431.899999999994</v>
      </c>
      <c r="Q129" s="20">
        <v>22696.2</v>
      </c>
      <c r="R129" s="20">
        <f t="shared" si="20"/>
        <v>103128.09999999999</v>
      </c>
      <c r="S129" s="20">
        <v>83411.899999999994</v>
      </c>
      <c r="T129" s="20">
        <v>23635.599999999999</v>
      </c>
      <c r="U129" s="20">
        <f t="shared" si="21"/>
        <v>107047.5</v>
      </c>
      <c r="V129" s="20">
        <v>84190.3</v>
      </c>
      <c r="W129" s="20">
        <v>27622.5</v>
      </c>
      <c r="X129" s="20">
        <f t="shared" si="22"/>
        <v>111812.8</v>
      </c>
      <c r="Y129" s="20">
        <v>83547.816470588237</v>
      </c>
      <c r="Z129" s="20">
        <v>26880.176470588231</v>
      </c>
      <c r="AA129" s="20">
        <f t="shared" si="23"/>
        <v>110427.99294117646</v>
      </c>
      <c r="AB129" s="6">
        <v>45048</v>
      </c>
      <c r="AC129" s="6">
        <v>46609</v>
      </c>
      <c r="AD129" s="6">
        <v>44164</v>
      </c>
      <c r="AE129" s="6" t="s">
        <v>85</v>
      </c>
      <c r="AF129" s="6">
        <v>365</v>
      </c>
      <c r="AG129" s="6">
        <v>365</v>
      </c>
      <c r="AH129" s="6">
        <v>366</v>
      </c>
      <c r="AI129" s="6">
        <v>0</v>
      </c>
      <c r="AJ129" s="6">
        <v>365</v>
      </c>
      <c r="AK129" s="6">
        <v>365</v>
      </c>
      <c r="AL129" s="6">
        <v>365</v>
      </c>
      <c r="AM129" s="6">
        <v>365</v>
      </c>
      <c r="AN129" s="6">
        <v>68864</v>
      </c>
      <c r="AO129" s="6">
        <v>46036</v>
      </c>
      <c r="AP129" s="6">
        <v>45618</v>
      </c>
      <c r="AQ129" s="34">
        <v>43528</v>
      </c>
    </row>
    <row r="130" spans="2:43" ht="11.25" customHeight="1" x14ac:dyDescent="0.2">
      <c r="B130" s="45" t="s">
        <v>111</v>
      </c>
      <c r="C130" s="51" t="s">
        <v>273</v>
      </c>
      <c r="D130" s="20">
        <v>0</v>
      </c>
      <c r="E130" s="20">
        <v>0</v>
      </c>
      <c r="F130" s="20">
        <v>0</v>
      </c>
      <c r="G130" s="20">
        <v>0</v>
      </c>
      <c r="H130" s="20">
        <v>0</v>
      </c>
      <c r="I130" s="20">
        <v>0</v>
      </c>
      <c r="J130" s="20">
        <v>0</v>
      </c>
      <c r="K130" s="20">
        <v>0</v>
      </c>
      <c r="L130" s="20">
        <v>0</v>
      </c>
      <c r="M130" s="20">
        <v>0</v>
      </c>
      <c r="N130" s="20">
        <v>0</v>
      </c>
      <c r="O130" s="20">
        <v>0</v>
      </c>
      <c r="P130" s="20">
        <v>0</v>
      </c>
      <c r="Q130" s="20">
        <v>0</v>
      </c>
      <c r="R130" s="20">
        <f t="shared" si="20"/>
        <v>0</v>
      </c>
      <c r="S130" s="20">
        <v>0</v>
      </c>
      <c r="T130" s="20">
        <v>0</v>
      </c>
      <c r="U130" s="20">
        <f t="shared" si="21"/>
        <v>0</v>
      </c>
      <c r="V130" s="20">
        <v>0</v>
      </c>
      <c r="W130" s="20">
        <v>0</v>
      </c>
      <c r="X130" s="20">
        <f t="shared" si="22"/>
        <v>0</v>
      </c>
      <c r="Y130" s="20">
        <v>0</v>
      </c>
      <c r="Z130" s="20">
        <v>0</v>
      </c>
      <c r="AA130" s="20">
        <f t="shared" si="23"/>
        <v>0</v>
      </c>
      <c r="AB130" s="6">
        <v>0</v>
      </c>
      <c r="AC130" s="6">
        <v>0</v>
      </c>
      <c r="AD130" s="6">
        <v>0</v>
      </c>
      <c r="AE130" s="6">
        <v>0</v>
      </c>
      <c r="AF130" s="6">
        <v>0</v>
      </c>
      <c r="AG130" s="6">
        <v>0</v>
      </c>
      <c r="AH130" s="6">
        <v>0</v>
      </c>
      <c r="AI130" s="6">
        <v>0</v>
      </c>
      <c r="AJ130" s="6">
        <v>0</v>
      </c>
      <c r="AK130" s="6">
        <v>0</v>
      </c>
      <c r="AL130" s="6">
        <v>0</v>
      </c>
      <c r="AM130" s="6">
        <v>0</v>
      </c>
      <c r="AN130" s="6">
        <v>0</v>
      </c>
      <c r="AO130" s="6">
        <v>0</v>
      </c>
      <c r="AP130" s="6">
        <v>0</v>
      </c>
      <c r="AQ130" s="34">
        <v>0</v>
      </c>
    </row>
    <row r="131" spans="2:43" ht="11.25" customHeight="1" x14ac:dyDescent="0.2">
      <c r="B131" s="45" t="s">
        <v>112</v>
      </c>
      <c r="C131" s="51" t="s">
        <v>274</v>
      </c>
      <c r="D131" s="20">
        <v>0</v>
      </c>
      <c r="E131" s="20">
        <v>0</v>
      </c>
      <c r="F131" s="20">
        <v>0</v>
      </c>
      <c r="G131" s="20">
        <v>0</v>
      </c>
      <c r="H131" s="20">
        <v>0</v>
      </c>
      <c r="I131" s="20">
        <v>0</v>
      </c>
      <c r="J131" s="20">
        <v>0</v>
      </c>
      <c r="K131" s="20">
        <v>0</v>
      </c>
      <c r="L131" s="20">
        <v>0</v>
      </c>
      <c r="M131" s="20">
        <v>0</v>
      </c>
      <c r="N131" s="20">
        <v>0</v>
      </c>
      <c r="O131" s="20">
        <v>0</v>
      </c>
      <c r="P131" s="20">
        <f>(P130/P128)*1000000</f>
        <v>0</v>
      </c>
      <c r="Q131" s="20">
        <f t="shared" ref="Q131:AA131" si="24">(Q130/Q128)*1000000</f>
        <v>0</v>
      </c>
      <c r="R131" s="20">
        <f t="shared" si="24"/>
        <v>0</v>
      </c>
      <c r="S131" s="20">
        <f t="shared" si="24"/>
        <v>0</v>
      </c>
      <c r="T131" s="20">
        <f t="shared" si="24"/>
        <v>0</v>
      </c>
      <c r="U131" s="20">
        <f t="shared" si="24"/>
        <v>0</v>
      </c>
      <c r="V131" s="20">
        <f t="shared" si="24"/>
        <v>0</v>
      </c>
      <c r="W131" s="20">
        <f t="shared" si="24"/>
        <v>0</v>
      </c>
      <c r="X131" s="20">
        <f t="shared" si="24"/>
        <v>0</v>
      </c>
      <c r="Y131" s="20">
        <f t="shared" si="24"/>
        <v>0</v>
      </c>
      <c r="Z131" s="20">
        <f t="shared" si="24"/>
        <v>0</v>
      </c>
      <c r="AA131" s="20">
        <f t="shared" si="24"/>
        <v>0</v>
      </c>
      <c r="AB131" s="6">
        <v>0</v>
      </c>
      <c r="AC131" s="6">
        <v>0</v>
      </c>
      <c r="AD131" s="6">
        <v>0</v>
      </c>
      <c r="AE131" s="6">
        <v>0</v>
      </c>
      <c r="AF131" s="6">
        <v>0</v>
      </c>
      <c r="AG131" s="6">
        <v>0</v>
      </c>
      <c r="AH131" s="6">
        <v>0</v>
      </c>
      <c r="AI131" s="6">
        <v>0</v>
      </c>
      <c r="AJ131" s="6">
        <v>0</v>
      </c>
      <c r="AK131" s="6">
        <v>0</v>
      </c>
      <c r="AL131" s="6">
        <v>0</v>
      </c>
      <c r="AM131" s="6">
        <v>0</v>
      </c>
      <c r="AN131" s="6">
        <v>0</v>
      </c>
      <c r="AO131" s="6">
        <v>0</v>
      </c>
      <c r="AP131" s="6">
        <v>0</v>
      </c>
      <c r="AQ131" s="34">
        <v>0</v>
      </c>
    </row>
    <row r="132" spans="2:43" ht="11.25" customHeight="1" x14ac:dyDescent="0.2">
      <c r="B132" s="45" t="s">
        <v>113</v>
      </c>
      <c r="C132" s="51" t="s">
        <v>275</v>
      </c>
      <c r="D132" s="20" t="s">
        <v>85</v>
      </c>
      <c r="E132" s="20" t="s">
        <v>85</v>
      </c>
      <c r="F132" s="20" t="s">
        <v>85</v>
      </c>
      <c r="G132" s="20">
        <v>0</v>
      </c>
      <c r="H132" s="20">
        <v>0</v>
      </c>
      <c r="I132" s="20">
        <v>0</v>
      </c>
      <c r="J132" s="20">
        <v>0</v>
      </c>
      <c r="K132" s="20">
        <v>0</v>
      </c>
      <c r="L132" s="20">
        <v>0</v>
      </c>
      <c r="M132" s="20">
        <v>0</v>
      </c>
      <c r="N132" s="20">
        <v>0</v>
      </c>
      <c r="O132" s="20">
        <v>0</v>
      </c>
      <c r="P132" s="20">
        <v>0</v>
      </c>
      <c r="Q132" s="20">
        <v>0</v>
      </c>
      <c r="R132" s="20">
        <f t="shared" si="20"/>
        <v>0</v>
      </c>
      <c r="S132" s="20">
        <v>0</v>
      </c>
      <c r="T132" s="20">
        <v>0</v>
      </c>
      <c r="U132" s="20">
        <f t="shared" ref="U132" si="25">S132+T132</f>
        <v>0</v>
      </c>
      <c r="V132" s="20">
        <v>0</v>
      </c>
      <c r="W132" s="20">
        <v>0</v>
      </c>
      <c r="X132" s="20">
        <f t="shared" ref="X132" si="26">V132+W132</f>
        <v>0</v>
      </c>
      <c r="Y132" s="20">
        <v>0</v>
      </c>
      <c r="Z132" s="20">
        <v>0</v>
      </c>
      <c r="AA132" s="20">
        <f t="shared" ref="AA132" si="27">Y132+Z132</f>
        <v>0</v>
      </c>
      <c r="AB132" s="6">
        <v>0</v>
      </c>
      <c r="AC132" s="6">
        <v>0</v>
      </c>
      <c r="AD132" s="6">
        <v>0</v>
      </c>
      <c r="AE132" s="6">
        <v>0</v>
      </c>
      <c r="AF132" s="6">
        <v>0</v>
      </c>
      <c r="AG132" s="6">
        <v>0</v>
      </c>
      <c r="AH132" s="6">
        <v>0</v>
      </c>
      <c r="AI132" s="6">
        <v>0</v>
      </c>
      <c r="AJ132" s="6">
        <v>2</v>
      </c>
      <c r="AK132" s="6">
        <v>0</v>
      </c>
      <c r="AL132" s="6">
        <v>0</v>
      </c>
      <c r="AM132" s="6">
        <v>0</v>
      </c>
      <c r="AN132" s="6">
        <v>0</v>
      </c>
      <c r="AO132" s="6">
        <v>0</v>
      </c>
      <c r="AP132" s="6">
        <v>0</v>
      </c>
      <c r="AQ132" s="34">
        <v>0</v>
      </c>
    </row>
    <row r="133" spans="2:43" ht="11.25" customHeight="1" x14ac:dyDescent="0.2">
      <c r="B133" s="45" t="s">
        <v>114</v>
      </c>
      <c r="C133" s="51" t="s">
        <v>276</v>
      </c>
      <c r="D133" s="20">
        <v>0</v>
      </c>
      <c r="E133" s="20">
        <v>0</v>
      </c>
      <c r="F133" s="20">
        <v>0</v>
      </c>
      <c r="G133" s="20">
        <v>0</v>
      </c>
      <c r="H133" s="20">
        <v>0</v>
      </c>
      <c r="I133" s="20">
        <v>0</v>
      </c>
      <c r="J133" s="20">
        <v>0</v>
      </c>
      <c r="K133" s="20">
        <v>0</v>
      </c>
      <c r="L133" s="20">
        <v>0</v>
      </c>
      <c r="M133" s="20">
        <v>0</v>
      </c>
      <c r="N133" s="20">
        <v>0</v>
      </c>
      <c r="O133" s="20">
        <v>0</v>
      </c>
      <c r="P133" s="20">
        <f>(P132/P128)*1000000</f>
        <v>0</v>
      </c>
      <c r="Q133" s="20">
        <f t="shared" ref="Q133:AA133" si="28">(Q132/Q128)*1000000</f>
        <v>0</v>
      </c>
      <c r="R133" s="20">
        <f t="shared" si="28"/>
        <v>0</v>
      </c>
      <c r="S133" s="20">
        <f t="shared" si="28"/>
        <v>0</v>
      </c>
      <c r="T133" s="20">
        <f t="shared" si="28"/>
        <v>0</v>
      </c>
      <c r="U133" s="20">
        <f t="shared" si="28"/>
        <v>0</v>
      </c>
      <c r="V133" s="20">
        <f t="shared" si="28"/>
        <v>0</v>
      </c>
      <c r="W133" s="20">
        <f t="shared" si="28"/>
        <v>0</v>
      </c>
      <c r="X133" s="20">
        <f t="shared" si="28"/>
        <v>0</v>
      </c>
      <c r="Y133" s="20">
        <f t="shared" si="28"/>
        <v>0</v>
      </c>
      <c r="Z133" s="20">
        <f t="shared" si="28"/>
        <v>0</v>
      </c>
      <c r="AA133" s="20">
        <f t="shared" si="28"/>
        <v>0</v>
      </c>
      <c r="AB133" s="6">
        <v>0</v>
      </c>
      <c r="AC133" s="6">
        <v>0</v>
      </c>
      <c r="AD133" s="6">
        <v>0</v>
      </c>
      <c r="AE133" s="6">
        <v>0</v>
      </c>
      <c r="AF133" s="6">
        <v>0</v>
      </c>
      <c r="AG133" s="6">
        <v>0</v>
      </c>
      <c r="AH133" s="6">
        <v>0</v>
      </c>
      <c r="AI133" s="6">
        <v>0</v>
      </c>
      <c r="AJ133" s="6">
        <v>2.7885329950000002</v>
      </c>
      <c r="AK133" s="6">
        <v>0</v>
      </c>
      <c r="AL133" s="6">
        <v>0</v>
      </c>
      <c r="AM133" s="6">
        <v>0</v>
      </c>
      <c r="AN133" s="6">
        <v>0</v>
      </c>
      <c r="AO133" s="6">
        <v>0</v>
      </c>
      <c r="AP133" s="6">
        <v>0</v>
      </c>
      <c r="AQ133" s="34">
        <v>0</v>
      </c>
    </row>
    <row r="134" spans="2:43" ht="11.25" customHeight="1" x14ac:dyDescent="0.2">
      <c r="B134" s="45" t="s">
        <v>115</v>
      </c>
      <c r="C134" s="51" t="s">
        <v>277</v>
      </c>
      <c r="D134" s="20" t="s">
        <v>85</v>
      </c>
      <c r="E134" s="20" t="s">
        <v>85</v>
      </c>
      <c r="F134" s="20">
        <v>21</v>
      </c>
      <c r="G134" s="20">
        <v>0</v>
      </c>
      <c r="H134" s="20">
        <v>0</v>
      </c>
      <c r="I134" s="20">
        <v>0</v>
      </c>
      <c r="J134" s="20">
        <v>4</v>
      </c>
      <c r="K134" s="20">
        <v>11</v>
      </c>
      <c r="L134" s="20">
        <v>15</v>
      </c>
      <c r="M134" s="20">
        <v>5</v>
      </c>
      <c r="N134" s="20">
        <v>6</v>
      </c>
      <c r="O134" s="20">
        <v>11</v>
      </c>
      <c r="P134" s="20">
        <v>24</v>
      </c>
      <c r="Q134" s="20">
        <v>0</v>
      </c>
      <c r="R134" s="20">
        <f>P134+Q134</f>
        <v>24</v>
      </c>
      <c r="S134" s="20">
        <v>6</v>
      </c>
      <c r="T134" s="20">
        <v>6</v>
      </c>
      <c r="U134" s="20">
        <f>S134+T134</f>
        <v>12</v>
      </c>
      <c r="V134" s="20">
        <v>21</v>
      </c>
      <c r="W134" s="20">
        <v>0</v>
      </c>
      <c r="X134" s="20">
        <f>V134+W134</f>
        <v>21</v>
      </c>
      <c r="Y134" s="20">
        <v>51</v>
      </c>
      <c r="Z134" s="20">
        <v>0</v>
      </c>
      <c r="AA134" s="20">
        <f>Y134+Z134</f>
        <v>51</v>
      </c>
      <c r="AB134" s="6">
        <v>21</v>
      </c>
      <c r="AC134" s="6">
        <v>7</v>
      </c>
      <c r="AD134" s="6">
        <v>0</v>
      </c>
      <c r="AE134" s="6">
        <v>0</v>
      </c>
      <c r="AF134" s="6">
        <v>0</v>
      </c>
      <c r="AG134" s="6">
        <v>0</v>
      </c>
      <c r="AH134" s="6">
        <v>0</v>
      </c>
      <c r="AI134" s="6">
        <v>0</v>
      </c>
      <c r="AJ134" s="6">
        <v>78</v>
      </c>
      <c r="AK134" s="6">
        <v>0</v>
      </c>
      <c r="AL134" s="6">
        <v>0</v>
      </c>
      <c r="AM134" s="6">
        <v>0</v>
      </c>
      <c r="AN134" s="6">
        <v>0</v>
      </c>
      <c r="AO134" s="6">
        <v>0</v>
      </c>
      <c r="AP134" s="6">
        <v>0</v>
      </c>
      <c r="AQ134" s="34">
        <v>0</v>
      </c>
    </row>
    <row r="135" spans="2:43" ht="11.25" customHeight="1" x14ac:dyDescent="0.2">
      <c r="B135" s="45" t="s">
        <v>116</v>
      </c>
      <c r="C135" s="51" t="s">
        <v>278</v>
      </c>
      <c r="D135" s="20">
        <v>0</v>
      </c>
      <c r="E135" s="20">
        <v>0</v>
      </c>
      <c r="F135" s="20">
        <v>18.834249634525868</v>
      </c>
      <c r="G135" s="20">
        <v>0</v>
      </c>
      <c r="H135" s="20">
        <v>0</v>
      </c>
      <c r="I135" s="20">
        <v>0</v>
      </c>
      <c r="J135" s="20">
        <v>4.0612600465420394</v>
      </c>
      <c r="K135" s="20">
        <v>14.170728942296792</v>
      </c>
      <c r="L135" s="20">
        <v>8.5170943762193634</v>
      </c>
      <c r="M135" s="20">
        <v>4.9768972429980032</v>
      </c>
      <c r="N135" s="20">
        <v>6.9324570707595887</v>
      </c>
      <c r="O135" s="20">
        <v>5.8819251648008493</v>
      </c>
      <c r="P135" s="20">
        <f>P134/P128*1000000</f>
        <v>35.104599272954495</v>
      </c>
      <c r="Q135" s="20">
        <f t="shared" ref="Q135:AA135" si="29">Q134/Q128*1000000</f>
        <v>0</v>
      </c>
      <c r="R135" s="20">
        <f t="shared" si="29"/>
        <v>27.378863927730752</v>
      </c>
      <c r="S135" s="20">
        <f t="shared" si="29"/>
        <v>8.4626078964876363</v>
      </c>
      <c r="T135" s="20">
        <f t="shared" si="29"/>
        <v>29.865158807981963</v>
      </c>
      <c r="U135" s="20">
        <f t="shared" si="29"/>
        <v>13.188200121705107</v>
      </c>
      <c r="V135" s="20">
        <f t="shared" si="29"/>
        <v>29.345285714784783</v>
      </c>
      <c r="W135" s="20">
        <f t="shared" si="29"/>
        <v>0</v>
      </c>
      <c r="X135" s="20">
        <f t="shared" si="29"/>
        <v>22.095750355899408</v>
      </c>
      <c r="Y135" s="20">
        <f t="shared" si="29"/>
        <v>71.815162304238214</v>
      </c>
      <c r="Z135" s="20">
        <f t="shared" si="29"/>
        <v>0</v>
      </c>
      <c r="AA135" s="20">
        <f t="shared" si="29"/>
        <v>54.334049186206983</v>
      </c>
      <c r="AB135" s="6">
        <v>19.420000000000002</v>
      </c>
      <c r="AC135" s="6">
        <v>6.26</v>
      </c>
      <c r="AD135" s="6">
        <v>0</v>
      </c>
      <c r="AE135" s="6" t="s">
        <v>85</v>
      </c>
      <c r="AF135" s="6">
        <v>0</v>
      </c>
      <c r="AG135" s="6">
        <v>0</v>
      </c>
      <c r="AH135" s="6">
        <v>0</v>
      </c>
      <c r="AI135" s="6">
        <v>0</v>
      </c>
      <c r="AJ135" s="6">
        <v>108.75</v>
      </c>
      <c r="AK135" s="6">
        <v>0</v>
      </c>
      <c r="AL135" s="6">
        <v>0</v>
      </c>
      <c r="AM135" s="6">
        <v>0</v>
      </c>
      <c r="AN135" s="6">
        <v>0</v>
      </c>
      <c r="AO135" s="6">
        <v>0</v>
      </c>
      <c r="AP135" s="6">
        <v>0</v>
      </c>
      <c r="AQ135" s="34">
        <v>0</v>
      </c>
    </row>
    <row r="136" spans="2:43" ht="11.25" customHeight="1" x14ac:dyDescent="0.2">
      <c r="B136" s="45" t="s">
        <v>117</v>
      </c>
      <c r="C136" s="51" t="s">
        <v>279</v>
      </c>
      <c r="D136" s="20" t="s">
        <v>85</v>
      </c>
      <c r="E136" s="20" t="s">
        <v>85</v>
      </c>
      <c r="F136" s="20">
        <v>1</v>
      </c>
      <c r="G136" s="20">
        <v>0</v>
      </c>
      <c r="H136" s="20">
        <v>0</v>
      </c>
      <c r="I136" s="20">
        <v>0</v>
      </c>
      <c r="J136" s="20">
        <v>0</v>
      </c>
      <c r="K136" s="20">
        <v>0</v>
      </c>
      <c r="L136" s="20">
        <v>0</v>
      </c>
      <c r="M136" s="20">
        <v>0</v>
      </c>
      <c r="N136" s="20">
        <v>0</v>
      </c>
      <c r="O136" s="20">
        <v>0</v>
      </c>
      <c r="P136" s="20">
        <v>0</v>
      </c>
      <c r="Q136" s="20">
        <v>0</v>
      </c>
      <c r="R136" s="20">
        <f>Q136+P136</f>
        <v>0</v>
      </c>
      <c r="S136" s="20">
        <v>0</v>
      </c>
      <c r="T136" s="20">
        <v>0</v>
      </c>
      <c r="U136" s="20">
        <f t="shared" ref="U136" si="30">T136+S136</f>
        <v>0</v>
      </c>
      <c r="V136" s="20">
        <v>0</v>
      </c>
      <c r="W136" s="20">
        <v>0</v>
      </c>
      <c r="X136" s="20">
        <f t="shared" ref="X136" si="31">W136+V136</f>
        <v>0</v>
      </c>
      <c r="Y136" s="20">
        <v>2</v>
      </c>
      <c r="Z136" s="20">
        <v>0</v>
      </c>
      <c r="AA136" s="20">
        <f t="shared" ref="AA136" si="32">Z136+Y136</f>
        <v>2</v>
      </c>
      <c r="AB136" s="6">
        <v>2</v>
      </c>
      <c r="AC136" s="6">
        <v>3</v>
      </c>
      <c r="AD136" s="6">
        <v>0</v>
      </c>
      <c r="AE136" s="6">
        <v>0</v>
      </c>
      <c r="AF136" s="6">
        <v>0</v>
      </c>
      <c r="AG136" s="6">
        <v>0</v>
      </c>
      <c r="AH136" s="6">
        <v>0</v>
      </c>
      <c r="AI136" s="6">
        <v>0</v>
      </c>
      <c r="AJ136" s="6" t="s">
        <v>85</v>
      </c>
      <c r="AK136" s="6" t="s">
        <v>85</v>
      </c>
      <c r="AL136" s="6" t="s">
        <v>85</v>
      </c>
      <c r="AM136" s="6" t="s">
        <v>85</v>
      </c>
      <c r="AN136" s="6">
        <v>0</v>
      </c>
      <c r="AO136" s="6">
        <v>0</v>
      </c>
      <c r="AP136" s="6">
        <v>0</v>
      </c>
      <c r="AQ136" s="34">
        <v>0</v>
      </c>
    </row>
    <row r="137" spans="2:43" ht="11.25" customHeight="1" x14ac:dyDescent="0.2">
      <c r="B137" s="45" t="s">
        <v>118</v>
      </c>
      <c r="C137" s="51" t="s">
        <v>280</v>
      </c>
      <c r="D137" s="20">
        <v>0</v>
      </c>
      <c r="E137" s="20">
        <v>0</v>
      </c>
      <c r="F137" s="20">
        <v>0.89686903021551767</v>
      </c>
      <c r="G137" s="20">
        <v>0</v>
      </c>
      <c r="H137" s="20">
        <v>0</v>
      </c>
      <c r="I137" s="20">
        <v>0</v>
      </c>
      <c r="J137" s="20">
        <v>0</v>
      </c>
      <c r="K137" s="20">
        <v>0</v>
      </c>
      <c r="L137" s="20">
        <v>0</v>
      </c>
      <c r="M137" s="20">
        <v>0</v>
      </c>
      <c r="N137" s="20">
        <v>0</v>
      </c>
      <c r="O137" s="20">
        <v>0</v>
      </c>
      <c r="P137" s="20">
        <f>(P136/P128)*1000000</f>
        <v>0</v>
      </c>
      <c r="Q137" s="20">
        <f t="shared" ref="Q137:AA137" si="33">(Q136/Q128)*1000000</f>
        <v>0</v>
      </c>
      <c r="R137" s="20">
        <f t="shared" si="33"/>
        <v>0</v>
      </c>
      <c r="S137" s="20">
        <f t="shared" si="33"/>
        <v>0</v>
      </c>
      <c r="T137" s="20">
        <f t="shared" si="33"/>
        <v>0</v>
      </c>
      <c r="U137" s="20">
        <f t="shared" si="33"/>
        <v>0</v>
      </c>
      <c r="V137" s="20">
        <f t="shared" si="33"/>
        <v>0</v>
      </c>
      <c r="W137" s="20">
        <f t="shared" si="33"/>
        <v>0</v>
      </c>
      <c r="X137" s="20">
        <f t="shared" si="33"/>
        <v>0</v>
      </c>
      <c r="Y137" s="20">
        <f t="shared" si="33"/>
        <v>2.8162808746760084</v>
      </c>
      <c r="Z137" s="20">
        <f t="shared" si="33"/>
        <v>0</v>
      </c>
      <c r="AA137" s="20">
        <f t="shared" si="33"/>
        <v>2.1307470269100781</v>
      </c>
      <c r="AB137" s="6">
        <v>1.85</v>
      </c>
      <c r="AC137" s="6">
        <v>2.68</v>
      </c>
      <c r="AD137" s="6">
        <v>0</v>
      </c>
      <c r="AE137" s="6">
        <v>0</v>
      </c>
      <c r="AF137" s="6">
        <v>0</v>
      </c>
      <c r="AG137" s="6">
        <v>0</v>
      </c>
      <c r="AH137" s="6">
        <v>0</v>
      </c>
      <c r="AI137" s="6">
        <v>0</v>
      </c>
      <c r="AJ137" s="6" t="s">
        <v>85</v>
      </c>
      <c r="AK137" s="6" t="s">
        <v>85</v>
      </c>
      <c r="AL137" s="6" t="s">
        <v>85</v>
      </c>
      <c r="AM137" s="6" t="s">
        <v>85</v>
      </c>
      <c r="AN137" s="6">
        <v>0</v>
      </c>
      <c r="AO137" s="6">
        <v>0</v>
      </c>
      <c r="AP137" s="6">
        <v>0</v>
      </c>
      <c r="AQ137" s="34">
        <v>0</v>
      </c>
    </row>
    <row r="138" spans="2:43" ht="11.25" customHeight="1" x14ac:dyDescent="0.2">
      <c r="B138" s="45" t="s">
        <v>119</v>
      </c>
      <c r="C138" s="51" t="s">
        <v>281</v>
      </c>
      <c r="D138" s="20">
        <v>0</v>
      </c>
      <c r="E138" s="20">
        <v>0</v>
      </c>
      <c r="F138" s="20">
        <v>0</v>
      </c>
      <c r="G138" s="20">
        <v>0</v>
      </c>
      <c r="H138" s="20">
        <v>0</v>
      </c>
      <c r="I138" s="20">
        <v>0</v>
      </c>
      <c r="J138" s="20">
        <v>0</v>
      </c>
      <c r="K138" s="20">
        <v>0</v>
      </c>
      <c r="L138" s="20">
        <v>0</v>
      </c>
      <c r="M138" s="20">
        <v>0</v>
      </c>
      <c r="N138" s="20">
        <v>0</v>
      </c>
      <c r="O138" s="20">
        <v>0</v>
      </c>
      <c r="P138" s="20">
        <v>0</v>
      </c>
      <c r="Q138" s="20">
        <v>0</v>
      </c>
      <c r="R138" s="20">
        <f>P138+Q138</f>
        <v>0</v>
      </c>
      <c r="S138" s="20">
        <v>0</v>
      </c>
      <c r="T138" s="20">
        <v>0</v>
      </c>
      <c r="U138" s="20">
        <f t="shared" ref="U138:AA140" si="34">S138+T138</f>
        <v>0</v>
      </c>
      <c r="V138" s="20">
        <v>0</v>
      </c>
      <c r="W138" s="20">
        <v>0</v>
      </c>
      <c r="X138" s="20">
        <f t="shared" si="34"/>
        <v>0</v>
      </c>
      <c r="Y138" s="20">
        <v>0</v>
      </c>
      <c r="Z138" s="20">
        <v>0</v>
      </c>
      <c r="AA138" s="20">
        <f t="shared" si="34"/>
        <v>0</v>
      </c>
      <c r="AB138" s="6">
        <v>0</v>
      </c>
      <c r="AC138" s="6">
        <v>0</v>
      </c>
      <c r="AD138" s="6">
        <v>0</v>
      </c>
      <c r="AE138" s="6">
        <v>0</v>
      </c>
      <c r="AF138" s="6">
        <v>0</v>
      </c>
      <c r="AG138" s="6">
        <v>0</v>
      </c>
      <c r="AH138" s="6">
        <v>0</v>
      </c>
      <c r="AI138" s="6">
        <v>0</v>
      </c>
      <c r="AJ138" s="6">
        <v>0</v>
      </c>
      <c r="AK138" s="6">
        <v>0</v>
      </c>
      <c r="AL138" s="6">
        <v>0</v>
      </c>
      <c r="AM138" s="6">
        <v>0</v>
      </c>
      <c r="AN138" s="6">
        <v>0</v>
      </c>
      <c r="AO138" s="6">
        <v>0</v>
      </c>
      <c r="AP138" s="6">
        <v>0</v>
      </c>
      <c r="AQ138" s="34">
        <v>0</v>
      </c>
    </row>
    <row r="139" spans="2:43" ht="11.25" customHeight="1" x14ac:dyDescent="0.2">
      <c r="B139" s="45" t="s">
        <v>120</v>
      </c>
      <c r="C139" s="51" t="s">
        <v>282</v>
      </c>
      <c r="D139" s="20">
        <v>0</v>
      </c>
      <c r="E139" s="20">
        <v>0</v>
      </c>
      <c r="F139" s="20">
        <v>0</v>
      </c>
      <c r="G139" s="20">
        <v>0</v>
      </c>
      <c r="H139" s="20">
        <v>0</v>
      </c>
      <c r="I139" s="20">
        <v>0</v>
      </c>
      <c r="J139" s="20">
        <v>0</v>
      </c>
      <c r="K139" s="20">
        <v>0</v>
      </c>
      <c r="L139" s="20">
        <v>0</v>
      </c>
      <c r="M139" s="20">
        <v>0</v>
      </c>
      <c r="N139" s="20">
        <v>0</v>
      </c>
      <c r="O139" s="20">
        <v>0</v>
      </c>
      <c r="P139" s="20">
        <v>0</v>
      </c>
      <c r="Q139" s="20">
        <v>0</v>
      </c>
      <c r="R139" s="20">
        <f t="shared" ref="R139:R140" si="35">P139+Q139</f>
        <v>0</v>
      </c>
      <c r="S139" s="20">
        <v>0</v>
      </c>
      <c r="T139" s="20">
        <v>0</v>
      </c>
      <c r="U139" s="20">
        <f t="shared" si="34"/>
        <v>0</v>
      </c>
      <c r="V139" s="20">
        <v>0</v>
      </c>
      <c r="W139" s="20">
        <v>0</v>
      </c>
      <c r="X139" s="20">
        <f t="shared" si="34"/>
        <v>0</v>
      </c>
      <c r="Y139" s="20">
        <v>0</v>
      </c>
      <c r="Z139" s="20">
        <v>0</v>
      </c>
      <c r="AA139" s="20">
        <f t="shared" si="34"/>
        <v>0</v>
      </c>
      <c r="AB139" s="6">
        <v>1</v>
      </c>
      <c r="AC139" s="6">
        <v>0</v>
      </c>
      <c r="AD139" s="6">
        <v>0</v>
      </c>
      <c r="AE139" s="6">
        <v>0</v>
      </c>
      <c r="AF139" s="6">
        <v>0</v>
      </c>
      <c r="AG139" s="6">
        <v>0</v>
      </c>
      <c r="AH139" s="6">
        <v>0</v>
      </c>
      <c r="AI139" s="6">
        <v>0</v>
      </c>
      <c r="AJ139" s="6">
        <v>0</v>
      </c>
      <c r="AK139" s="6">
        <v>0</v>
      </c>
      <c r="AL139" s="6">
        <v>0</v>
      </c>
      <c r="AM139" s="6">
        <v>0</v>
      </c>
      <c r="AN139" s="6">
        <v>0</v>
      </c>
      <c r="AO139" s="6">
        <v>0</v>
      </c>
      <c r="AP139" s="6">
        <v>0</v>
      </c>
      <c r="AQ139" s="34">
        <v>0</v>
      </c>
    </row>
    <row r="140" spans="2:43" ht="11.25" customHeight="1" x14ac:dyDescent="0.2">
      <c r="B140" s="45" t="s">
        <v>121</v>
      </c>
      <c r="C140" s="51" t="s">
        <v>283</v>
      </c>
      <c r="D140" s="20">
        <v>0</v>
      </c>
      <c r="E140" s="20">
        <v>0</v>
      </c>
      <c r="F140" s="20">
        <v>0</v>
      </c>
      <c r="G140" s="20">
        <v>0</v>
      </c>
      <c r="H140" s="20">
        <v>0</v>
      </c>
      <c r="I140" s="20">
        <v>0</v>
      </c>
      <c r="J140" s="20">
        <v>0</v>
      </c>
      <c r="K140" s="20">
        <v>0</v>
      </c>
      <c r="L140" s="20">
        <v>0</v>
      </c>
      <c r="M140" s="20">
        <v>0</v>
      </c>
      <c r="N140" s="20">
        <v>0</v>
      </c>
      <c r="O140" s="20">
        <v>0</v>
      </c>
      <c r="P140" s="20">
        <v>0</v>
      </c>
      <c r="Q140" s="20">
        <v>0</v>
      </c>
      <c r="R140" s="20">
        <f t="shared" si="35"/>
        <v>0</v>
      </c>
      <c r="S140" s="20">
        <v>0</v>
      </c>
      <c r="T140" s="20">
        <v>0</v>
      </c>
      <c r="U140" s="20">
        <f t="shared" si="34"/>
        <v>0</v>
      </c>
      <c r="V140" s="20">
        <v>0</v>
      </c>
      <c r="W140" s="20">
        <v>0</v>
      </c>
      <c r="X140" s="20">
        <f t="shared" si="34"/>
        <v>0</v>
      </c>
      <c r="Y140" s="20">
        <v>0</v>
      </c>
      <c r="Z140" s="20">
        <v>0</v>
      </c>
      <c r="AA140" s="20">
        <f t="shared" si="34"/>
        <v>0</v>
      </c>
      <c r="AB140" s="6" t="s">
        <v>85</v>
      </c>
      <c r="AC140" s="6">
        <v>0</v>
      </c>
      <c r="AD140" s="6">
        <v>0</v>
      </c>
      <c r="AE140" s="6">
        <v>0</v>
      </c>
      <c r="AF140" s="6">
        <v>0</v>
      </c>
      <c r="AG140" s="6">
        <v>0</v>
      </c>
      <c r="AH140" s="6">
        <v>0</v>
      </c>
      <c r="AI140" s="6">
        <v>0</v>
      </c>
      <c r="AJ140" s="6">
        <v>0</v>
      </c>
      <c r="AK140" s="6">
        <v>0</v>
      </c>
      <c r="AL140" s="6">
        <v>0</v>
      </c>
      <c r="AM140" s="6">
        <v>0</v>
      </c>
      <c r="AN140" s="6">
        <v>0</v>
      </c>
      <c r="AO140" s="6">
        <v>0</v>
      </c>
      <c r="AP140" s="6">
        <v>0</v>
      </c>
      <c r="AQ140" s="34">
        <v>0</v>
      </c>
    </row>
    <row r="141" spans="2:43" ht="11.25" customHeight="1" x14ac:dyDescent="0.2">
      <c r="B141" s="45" t="s">
        <v>122</v>
      </c>
      <c r="C141" s="51" t="s">
        <v>284</v>
      </c>
      <c r="D141" s="20">
        <v>0</v>
      </c>
      <c r="E141" s="20">
        <v>0</v>
      </c>
      <c r="F141" s="20">
        <v>0</v>
      </c>
      <c r="G141" s="20">
        <v>0</v>
      </c>
      <c r="H141" s="20">
        <v>0</v>
      </c>
      <c r="I141" s="20">
        <v>0</v>
      </c>
      <c r="J141" s="20">
        <v>0</v>
      </c>
      <c r="K141" s="20">
        <v>0</v>
      </c>
      <c r="L141" s="20">
        <v>0</v>
      </c>
      <c r="M141" s="20">
        <v>0</v>
      </c>
      <c r="N141" s="20">
        <v>0</v>
      </c>
      <c r="O141" s="20">
        <v>0</v>
      </c>
      <c r="P141" s="20">
        <f>(P139/P128)*1000000</f>
        <v>0</v>
      </c>
      <c r="Q141" s="20">
        <f t="shared" ref="Q141:AA141" si="36">(Q139/Q128)*1000000</f>
        <v>0</v>
      </c>
      <c r="R141" s="20">
        <f t="shared" si="36"/>
        <v>0</v>
      </c>
      <c r="S141" s="20">
        <f t="shared" si="36"/>
        <v>0</v>
      </c>
      <c r="T141" s="20">
        <f t="shared" si="36"/>
        <v>0</v>
      </c>
      <c r="U141" s="20">
        <f t="shared" si="36"/>
        <v>0</v>
      </c>
      <c r="V141" s="20">
        <f t="shared" si="36"/>
        <v>0</v>
      </c>
      <c r="W141" s="20">
        <f t="shared" si="36"/>
        <v>0</v>
      </c>
      <c r="X141" s="20">
        <f t="shared" si="36"/>
        <v>0</v>
      </c>
      <c r="Y141" s="20">
        <f t="shared" si="36"/>
        <v>0</v>
      </c>
      <c r="Z141" s="20">
        <f t="shared" si="36"/>
        <v>0</v>
      </c>
      <c r="AA141" s="20">
        <f t="shared" si="36"/>
        <v>0</v>
      </c>
      <c r="AB141" s="6">
        <v>0.92</v>
      </c>
      <c r="AC141" s="6">
        <v>0</v>
      </c>
      <c r="AD141" s="6">
        <v>0</v>
      </c>
      <c r="AE141" s="6">
        <v>0</v>
      </c>
      <c r="AF141" s="6">
        <v>0</v>
      </c>
      <c r="AG141" s="6">
        <v>0</v>
      </c>
      <c r="AH141" s="6">
        <v>0</v>
      </c>
      <c r="AI141" s="6">
        <v>0</v>
      </c>
      <c r="AJ141" s="6">
        <v>0</v>
      </c>
      <c r="AK141" s="6">
        <v>0</v>
      </c>
      <c r="AL141" s="6">
        <v>0</v>
      </c>
      <c r="AM141" s="6">
        <v>0</v>
      </c>
      <c r="AN141" s="6">
        <v>0</v>
      </c>
      <c r="AO141" s="6">
        <v>0</v>
      </c>
      <c r="AP141" s="6">
        <v>0</v>
      </c>
      <c r="AQ141" s="34">
        <v>0</v>
      </c>
    </row>
    <row r="142" spans="2:43" ht="11.25" customHeight="1" x14ac:dyDescent="0.2">
      <c r="B142" s="45" t="s">
        <v>123</v>
      </c>
      <c r="C142" s="51" t="s">
        <v>285</v>
      </c>
      <c r="D142" s="20" t="s">
        <v>85</v>
      </c>
      <c r="E142" s="20" t="s">
        <v>85</v>
      </c>
      <c r="F142" s="20">
        <v>301</v>
      </c>
      <c r="G142" s="20" t="s">
        <v>85</v>
      </c>
      <c r="H142" s="20" t="s">
        <v>85</v>
      </c>
      <c r="I142" s="20">
        <v>341</v>
      </c>
      <c r="J142" s="20">
        <v>52</v>
      </c>
      <c r="K142" s="20">
        <v>76</v>
      </c>
      <c r="L142" s="20">
        <v>128</v>
      </c>
      <c r="M142" s="20">
        <v>74</v>
      </c>
      <c r="N142" s="20">
        <v>94</v>
      </c>
      <c r="O142" s="20">
        <v>168</v>
      </c>
      <c r="P142" s="20">
        <v>44</v>
      </c>
      <c r="Q142" s="20">
        <v>26</v>
      </c>
      <c r="R142" s="20">
        <f>P142+Q142</f>
        <v>70</v>
      </c>
      <c r="S142" s="20">
        <v>45</v>
      </c>
      <c r="T142" s="20">
        <v>36</v>
      </c>
      <c r="U142" s="20">
        <f t="shared" ref="U142:U143" si="37">S142+T142</f>
        <v>81</v>
      </c>
      <c r="V142" s="20">
        <v>36</v>
      </c>
      <c r="W142" s="20">
        <v>25</v>
      </c>
      <c r="X142" s="20">
        <f t="shared" ref="X142:X143" si="38">V142+W142</f>
        <v>61</v>
      </c>
      <c r="Y142" s="20">
        <v>144</v>
      </c>
      <c r="Z142" s="20">
        <v>96</v>
      </c>
      <c r="AA142" s="20">
        <f t="shared" ref="AA142:AA143" si="39">Y142+Z142</f>
        <v>240</v>
      </c>
      <c r="AB142" s="6">
        <v>161</v>
      </c>
      <c r="AC142" s="6">
        <v>151</v>
      </c>
      <c r="AD142" s="6" t="s">
        <v>85</v>
      </c>
      <c r="AE142" s="6" t="s">
        <v>85</v>
      </c>
      <c r="AF142" s="6">
        <v>21</v>
      </c>
      <c r="AG142" s="6">
        <v>63</v>
      </c>
      <c r="AH142" s="6">
        <v>60</v>
      </c>
      <c r="AI142" s="6">
        <v>40</v>
      </c>
      <c r="AJ142" s="6">
        <v>0</v>
      </c>
      <c r="AK142" s="6">
        <v>332</v>
      </c>
      <c r="AL142" s="6">
        <v>0</v>
      </c>
      <c r="AM142" s="6">
        <v>0</v>
      </c>
      <c r="AN142" s="6">
        <v>3</v>
      </c>
      <c r="AO142" s="6">
        <v>17</v>
      </c>
      <c r="AP142" s="6">
        <v>13</v>
      </c>
      <c r="AQ142" s="34">
        <v>8</v>
      </c>
    </row>
    <row r="143" spans="2:43" ht="11.25" customHeight="1" x14ac:dyDescent="0.2">
      <c r="B143" s="45" t="s">
        <v>124</v>
      </c>
      <c r="C143" s="51" t="s">
        <v>286</v>
      </c>
      <c r="D143" s="20" t="s">
        <v>85</v>
      </c>
      <c r="E143" s="20" t="s">
        <v>85</v>
      </c>
      <c r="F143" s="20" t="s">
        <v>85</v>
      </c>
      <c r="G143" s="20" t="s">
        <v>85</v>
      </c>
      <c r="H143" s="20" t="s">
        <v>85</v>
      </c>
      <c r="I143" s="20">
        <v>1843</v>
      </c>
      <c r="J143" s="20">
        <v>352</v>
      </c>
      <c r="K143" s="20">
        <v>301</v>
      </c>
      <c r="L143" s="20">
        <v>634</v>
      </c>
      <c r="M143" s="20">
        <v>429</v>
      </c>
      <c r="N143" s="20">
        <v>401</v>
      </c>
      <c r="O143" s="20">
        <v>830</v>
      </c>
      <c r="P143" s="20">
        <v>187</v>
      </c>
      <c r="Q143" s="20">
        <v>87</v>
      </c>
      <c r="R143" s="20">
        <f t="shared" ref="R143" si="40">P143+Q143</f>
        <v>274</v>
      </c>
      <c r="S143" s="20">
        <v>149</v>
      </c>
      <c r="T143" s="20">
        <v>121</v>
      </c>
      <c r="U143" s="20">
        <f t="shared" si="37"/>
        <v>270</v>
      </c>
      <c r="V143" s="20">
        <v>109</v>
      </c>
      <c r="W143" s="20">
        <v>128</v>
      </c>
      <c r="X143" s="20">
        <f t="shared" si="38"/>
        <v>237</v>
      </c>
      <c r="Y143" s="20">
        <v>1578</v>
      </c>
      <c r="Z143" s="20">
        <v>1221</v>
      </c>
      <c r="AA143" s="20">
        <f t="shared" si="39"/>
        <v>2799</v>
      </c>
      <c r="AB143" s="6">
        <v>1548</v>
      </c>
      <c r="AC143" s="6">
        <v>1622</v>
      </c>
      <c r="AD143" s="6" t="s">
        <v>85</v>
      </c>
      <c r="AE143" s="6" t="s">
        <v>85</v>
      </c>
      <c r="AF143" s="6">
        <v>171</v>
      </c>
      <c r="AG143" s="6">
        <v>581</v>
      </c>
      <c r="AH143" s="6">
        <v>629</v>
      </c>
      <c r="AI143" s="6">
        <v>295</v>
      </c>
      <c r="AJ143" s="6" t="s">
        <v>85</v>
      </c>
      <c r="AK143" s="6">
        <v>569</v>
      </c>
      <c r="AL143" s="6">
        <v>372</v>
      </c>
      <c r="AM143" s="6">
        <v>279</v>
      </c>
      <c r="AN143" s="6">
        <v>105</v>
      </c>
      <c r="AO143" s="6">
        <v>202</v>
      </c>
      <c r="AP143" s="6">
        <v>162</v>
      </c>
      <c r="AQ143" s="34">
        <v>96</v>
      </c>
    </row>
    <row r="144" spans="2:43" x14ac:dyDescent="0.15">
      <c r="B144" s="101" t="s">
        <v>339</v>
      </c>
      <c r="C144" s="101"/>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01"/>
      <c r="Z144" s="101"/>
      <c r="AA144" s="101"/>
      <c r="AB144" s="101"/>
      <c r="AC144" s="101"/>
      <c r="AD144" s="101"/>
      <c r="AE144" s="101"/>
      <c r="AF144" s="101"/>
      <c r="AG144" s="101"/>
      <c r="AH144" s="101"/>
      <c r="AI144" s="101"/>
      <c r="AJ144" s="101"/>
      <c r="AK144" s="101"/>
      <c r="AL144" s="101"/>
      <c r="AM144" s="101"/>
      <c r="AN144" s="101"/>
      <c r="AO144" s="101"/>
      <c r="AP144" s="101"/>
      <c r="AQ144" s="101"/>
    </row>
    <row r="145" spans="2:39" ht="11.25" customHeight="1" x14ac:dyDescent="0.25">
      <c r="B145" s="14"/>
      <c r="C145" s="57"/>
    </row>
    <row r="146" spans="2:39" ht="11.25" customHeight="1" x14ac:dyDescent="0.25">
      <c r="B146" s="74" t="s">
        <v>125</v>
      </c>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6"/>
    </row>
    <row r="147" spans="2:39" ht="11.25" customHeight="1" x14ac:dyDescent="0.2">
      <c r="B147" s="47" t="s">
        <v>1</v>
      </c>
      <c r="C147" s="62" t="s">
        <v>188</v>
      </c>
      <c r="D147" s="73" t="s">
        <v>2</v>
      </c>
      <c r="E147" s="73"/>
      <c r="F147" s="73"/>
      <c r="G147" s="73"/>
      <c r="H147" s="73" t="s">
        <v>3</v>
      </c>
      <c r="I147" s="73"/>
      <c r="J147" s="73"/>
      <c r="K147" s="73"/>
      <c r="L147" s="73"/>
      <c r="M147" s="73"/>
      <c r="N147" s="73"/>
      <c r="O147" s="73"/>
      <c r="P147" s="73"/>
      <c r="Q147" s="73"/>
      <c r="R147" s="73"/>
      <c r="S147" s="73"/>
      <c r="T147" s="73" t="s">
        <v>4</v>
      </c>
      <c r="U147" s="73"/>
      <c r="V147" s="73"/>
      <c r="W147" s="73"/>
      <c r="X147" s="73" t="s">
        <v>5</v>
      </c>
      <c r="Y147" s="73"/>
      <c r="Z147" s="73"/>
      <c r="AA147" s="73"/>
      <c r="AB147" s="73" t="s">
        <v>6</v>
      </c>
      <c r="AC147" s="73"/>
      <c r="AD147" s="73"/>
      <c r="AE147" s="73"/>
      <c r="AF147" s="73" t="s">
        <v>7</v>
      </c>
      <c r="AG147" s="73"/>
      <c r="AH147" s="73"/>
      <c r="AI147" s="73"/>
    </row>
    <row r="148" spans="2:39" ht="11.25" customHeight="1" x14ac:dyDescent="0.2">
      <c r="B148" s="44" t="s">
        <v>17</v>
      </c>
      <c r="C148" s="50" t="s">
        <v>196</v>
      </c>
      <c r="D148" s="67">
        <v>2018</v>
      </c>
      <c r="E148" s="67">
        <v>2019</v>
      </c>
      <c r="F148" s="67">
        <v>2020</v>
      </c>
      <c r="G148" s="67">
        <v>2021</v>
      </c>
      <c r="H148" s="67">
        <v>2018</v>
      </c>
      <c r="I148" s="67"/>
      <c r="J148" s="67"/>
      <c r="K148" s="67">
        <v>2019</v>
      </c>
      <c r="L148" s="67"/>
      <c r="M148" s="67"/>
      <c r="N148" s="67">
        <v>2020</v>
      </c>
      <c r="O148" s="67"/>
      <c r="P148" s="67"/>
      <c r="Q148" s="67">
        <v>2021</v>
      </c>
      <c r="R148" s="67"/>
      <c r="S148" s="67"/>
      <c r="T148" s="67">
        <v>2018</v>
      </c>
      <c r="U148" s="67">
        <v>2019</v>
      </c>
      <c r="V148" s="67">
        <v>2020</v>
      </c>
      <c r="W148" s="67">
        <v>2021</v>
      </c>
      <c r="X148" s="67">
        <v>2018</v>
      </c>
      <c r="Y148" s="67">
        <v>2019</v>
      </c>
      <c r="Z148" s="67">
        <v>2020</v>
      </c>
      <c r="AA148" s="67">
        <v>2021</v>
      </c>
      <c r="AB148" s="67">
        <v>2018</v>
      </c>
      <c r="AC148" s="67">
        <v>2019</v>
      </c>
      <c r="AD148" s="67">
        <v>2020</v>
      </c>
      <c r="AE148" s="67">
        <v>2021</v>
      </c>
      <c r="AF148" s="67">
        <v>2018</v>
      </c>
      <c r="AG148" s="67">
        <v>2019</v>
      </c>
      <c r="AH148" s="67">
        <v>2020</v>
      </c>
      <c r="AI148" s="67">
        <v>2021</v>
      </c>
    </row>
    <row r="149" spans="2:39" ht="11.25" customHeight="1" x14ac:dyDescent="0.2">
      <c r="B149" s="46" t="s">
        <v>72</v>
      </c>
      <c r="C149" s="63" t="s">
        <v>244</v>
      </c>
      <c r="D149" s="67"/>
      <c r="E149" s="67"/>
      <c r="F149" s="67"/>
      <c r="G149" s="67"/>
      <c r="H149" s="26" t="s">
        <v>73</v>
      </c>
      <c r="I149" s="26" t="s">
        <v>74</v>
      </c>
      <c r="J149" s="26" t="s">
        <v>108</v>
      </c>
      <c r="K149" s="26" t="s">
        <v>73</v>
      </c>
      <c r="L149" s="26" t="s">
        <v>74</v>
      </c>
      <c r="M149" s="26" t="s">
        <v>108</v>
      </c>
      <c r="N149" s="26" t="s">
        <v>73</v>
      </c>
      <c r="O149" s="26" t="s">
        <v>74</v>
      </c>
      <c r="P149" s="26" t="s">
        <v>108</v>
      </c>
      <c r="Q149" s="26" t="s">
        <v>73</v>
      </c>
      <c r="R149" s="26" t="s">
        <v>74</v>
      </c>
      <c r="S149" s="26" t="s">
        <v>108</v>
      </c>
      <c r="T149" s="67"/>
      <c r="U149" s="67"/>
      <c r="V149" s="67"/>
      <c r="W149" s="67"/>
      <c r="X149" s="67"/>
      <c r="Y149" s="67"/>
      <c r="Z149" s="67"/>
      <c r="AA149" s="67"/>
      <c r="AB149" s="67"/>
      <c r="AC149" s="67"/>
      <c r="AD149" s="67"/>
      <c r="AE149" s="67"/>
      <c r="AF149" s="67"/>
      <c r="AG149" s="67"/>
      <c r="AH149" s="67"/>
      <c r="AI149" s="67"/>
    </row>
    <row r="150" spans="2:39" ht="11.25" customHeight="1" x14ac:dyDescent="0.2">
      <c r="B150" s="45" t="s">
        <v>126</v>
      </c>
      <c r="C150" s="51" t="s">
        <v>287</v>
      </c>
      <c r="D150" s="21">
        <v>1474</v>
      </c>
      <c r="E150" s="21">
        <v>1638</v>
      </c>
      <c r="F150" s="21">
        <v>2511</v>
      </c>
      <c r="G150" s="21">
        <v>2972</v>
      </c>
      <c r="H150" s="20">
        <v>811</v>
      </c>
      <c r="I150" s="20">
        <v>313</v>
      </c>
      <c r="J150" s="20">
        <f>H150+I150</f>
        <v>1124</v>
      </c>
      <c r="K150" s="20">
        <v>1889</v>
      </c>
      <c r="L150" s="20">
        <v>388</v>
      </c>
      <c r="M150" s="20">
        <f>K150+L150</f>
        <v>2277</v>
      </c>
      <c r="N150" s="20">
        <v>1647</v>
      </c>
      <c r="O150" s="20">
        <v>390</v>
      </c>
      <c r="P150" s="20">
        <f>N150+O150</f>
        <v>2037</v>
      </c>
      <c r="Q150" s="20">
        <v>1082</v>
      </c>
      <c r="R150" s="20">
        <v>271</v>
      </c>
      <c r="S150" s="20">
        <f>Q150+R150</f>
        <v>1353</v>
      </c>
      <c r="T150" s="6">
        <v>5202</v>
      </c>
      <c r="U150" s="6">
        <v>6552</v>
      </c>
      <c r="V150" s="6">
        <v>5680</v>
      </c>
      <c r="W150" s="6" t="s">
        <v>85</v>
      </c>
      <c r="X150" s="6">
        <v>690</v>
      </c>
      <c r="Y150" s="6">
        <v>390</v>
      </c>
      <c r="Z150" s="6">
        <v>209</v>
      </c>
      <c r="AA150" s="6">
        <v>129</v>
      </c>
      <c r="AB150" s="20">
        <v>431</v>
      </c>
      <c r="AC150" s="20">
        <v>385</v>
      </c>
      <c r="AD150" s="20">
        <v>365</v>
      </c>
      <c r="AE150" s="20">
        <v>411</v>
      </c>
      <c r="AF150" s="21">
        <v>63</v>
      </c>
      <c r="AG150" s="21">
        <v>412</v>
      </c>
      <c r="AH150" s="21">
        <v>423</v>
      </c>
      <c r="AI150" s="38">
        <v>481</v>
      </c>
    </row>
    <row r="151" spans="2:39" ht="11.25" customHeight="1" x14ac:dyDescent="0.2">
      <c r="B151" s="45" t="s">
        <v>109</v>
      </c>
      <c r="C151" s="51" t="s">
        <v>271</v>
      </c>
      <c r="D151" s="21">
        <v>3022966</v>
      </c>
      <c r="E151" s="21">
        <v>3908321</v>
      </c>
      <c r="F151" s="20">
        <v>5989983</v>
      </c>
      <c r="G151" s="20">
        <v>7288677</v>
      </c>
      <c r="H151" s="20">
        <v>2587123.7000000002</v>
      </c>
      <c r="I151" s="20">
        <v>694908.7</v>
      </c>
      <c r="J151" s="20">
        <f t="shared" ref="J151:J153" si="41">H151+I151</f>
        <v>3282032.4000000004</v>
      </c>
      <c r="K151" s="20">
        <v>3915109.7</v>
      </c>
      <c r="L151" s="20">
        <v>886504.9</v>
      </c>
      <c r="M151" s="20">
        <f t="shared" ref="M151:M153" si="42">K151+L151</f>
        <v>4801614.6000000006</v>
      </c>
      <c r="N151" s="20">
        <v>3603158.5</v>
      </c>
      <c r="O151" s="20">
        <v>794882.1</v>
      </c>
      <c r="P151" s="20">
        <f t="shared" ref="P151:P153" si="43">N151+O151</f>
        <v>4398040.5999999996</v>
      </c>
      <c r="Q151" s="20">
        <v>2584708</v>
      </c>
      <c r="R151" s="20">
        <v>646177</v>
      </c>
      <c r="S151" s="20">
        <f t="shared" ref="S151:S153" si="44">Q151+R151</f>
        <v>3230885</v>
      </c>
      <c r="T151" s="20">
        <v>12343845</v>
      </c>
      <c r="U151" s="20">
        <v>14682554</v>
      </c>
      <c r="V151" s="20">
        <v>8724422</v>
      </c>
      <c r="W151" s="20">
        <v>18953127</v>
      </c>
      <c r="X151" s="6">
        <v>1064288.3500000001</v>
      </c>
      <c r="Y151" s="6">
        <v>783940.6</v>
      </c>
      <c r="Z151" s="6">
        <v>143828.5</v>
      </c>
      <c r="AA151" s="6">
        <v>214785</v>
      </c>
      <c r="AB151" s="20">
        <v>977632</v>
      </c>
      <c r="AC151" s="20">
        <v>1053170</v>
      </c>
      <c r="AD151" s="20">
        <v>1067599</v>
      </c>
      <c r="AE151" s="20">
        <v>1417294</v>
      </c>
      <c r="AF151" s="20">
        <v>141587</v>
      </c>
      <c r="AG151" s="20">
        <v>845830</v>
      </c>
      <c r="AH151" s="20">
        <v>770294</v>
      </c>
      <c r="AI151" s="39">
        <v>863574</v>
      </c>
      <c r="AJ151" s="31"/>
      <c r="AK151" s="31"/>
      <c r="AL151" s="31"/>
      <c r="AM151" s="31"/>
    </row>
    <row r="152" spans="2:39" ht="11.25" customHeight="1" x14ac:dyDescent="0.2">
      <c r="B152" s="45" t="s">
        <v>110</v>
      </c>
      <c r="C152" s="51" t="s">
        <v>272</v>
      </c>
      <c r="D152" s="20">
        <v>377871</v>
      </c>
      <c r="E152" s="20">
        <v>488540</v>
      </c>
      <c r="F152" s="20">
        <v>748748</v>
      </c>
      <c r="G152" s="20">
        <v>911085</v>
      </c>
      <c r="H152" s="20">
        <v>304672.7</v>
      </c>
      <c r="I152" s="20">
        <v>79014.600000000006</v>
      </c>
      <c r="J152" s="20">
        <f t="shared" si="41"/>
        <v>383687.30000000005</v>
      </c>
      <c r="K152" s="20">
        <v>460601.1</v>
      </c>
      <c r="L152" s="20">
        <v>104294.7</v>
      </c>
      <c r="M152" s="20">
        <f t="shared" si="42"/>
        <v>564895.79999999993</v>
      </c>
      <c r="N152" s="20">
        <v>423901</v>
      </c>
      <c r="O152" s="20">
        <v>93515.5</v>
      </c>
      <c r="P152" s="20">
        <f t="shared" si="43"/>
        <v>517416.5</v>
      </c>
      <c r="Q152" s="20">
        <v>304083</v>
      </c>
      <c r="R152" s="20">
        <v>76021</v>
      </c>
      <c r="S152" s="20">
        <f t="shared" si="44"/>
        <v>380104</v>
      </c>
      <c r="T152" s="6">
        <v>514327</v>
      </c>
      <c r="U152" s="6">
        <v>611773</v>
      </c>
      <c r="V152" s="6">
        <v>363518</v>
      </c>
      <c r="W152" s="6" t="s">
        <v>85</v>
      </c>
      <c r="X152" s="6">
        <v>364</v>
      </c>
      <c r="Y152" s="6">
        <v>365</v>
      </c>
      <c r="Z152" s="6">
        <v>366</v>
      </c>
      <c r="AA152" s="6">
        <v>365</v>
      </c>
      <c r="AB152" s="20">
        <v>365</v>
      </c>
      <c r="AC152" s="20">
        <v>365</v>
      </c>
      <c r="AD152" s="20">
        <v>365</v>
      </c>
      <c r="AE152" s="20">
        <v>365</v>
      </c>
      <c r="AF152" s="20">
        <v>16089</v>
      </c>
      <c r="AG152" s="20">
        <v>96116</v>
      </c>
      <c r="AH152" s="20">
        <v>87532</v>
      </c>
      <c r="AI152" s="38">
        <v>98.134</v>
      </c>
      <c r="AJ152" s="31"/>
      <c r="AK152" s="31"/>
      <c r="AL152" s="31"/>
      <c r="AM152" s="31"/>
    </row>
    <row r="153" spans="2:39" ht="11.25" customHeight="1" x14ac:dyDescent="0.2">
      <c r="B153" s="45" t="s">
        <v>111</v>
      </c>
      <c r="C153" s="51" t="s">
        <v>273</v>
      </c>
      <c r="D153" s="20">
        <v>1</v>
      </c>
      <c r="E153" s="20">
        <v>0</v>
      </c>
      <c r="F153" s="20">
        <v>0</v>
      </c>
      <c r="G153" s="20">
        <v>0</v>
      </c>
      <c r="H153" s="20">
        <v>0</v>
      </c>
      <c r="I153" s="20">
        <v>0</v>
      </c>
      <c r="J153" s="20">
        <f t="shared" si="41"/>
        <v>0</v>
      </c>
      <c r="K153" s="20">
        <v>0</v>
      </c>
      <c r="L153" s="20">
        <v>0</v>
      </c>
      <c r="M153" s="20">
        <f t="shared" si="42"/>
        <v>0</v>
      </c>
      <c r="N153" s="20">
        <v>0</v>
      </c>
      <c r="O153" s="20">
        <v>0</v>
      </c>
      <c r="P153" s="20">
        <f t="shared" si="43"/>
        <v>0</v>
      </c>
      <c r="Q153" s="20">
        <v>0</v>
      </c>
      <c r="R153" s="20">
        <v>0</v>
      </c>
      <c r="S153" s="20">
        <f t="shared" si="44"/>
        <v>0</v>
      </c>
      <c r="T153" s="6">
        <v>0</v>
      </c>
      <c r="U153" s="6">
        <v>0</v>
      </c>
      <c r="V153" s="6">
        <v>0</v>
      </c>
      <c r="W153" s="6">
        <v>0</v>
      </c>
      <c r="X153" s="6">
        <v>0</v>
      </c>
      <c r="Y153" s="6">
        <v>0</v>
      </c>
      <c r="Z153" s="6">
        <v>0</v>
      </c>
      <c r="AA153" s="6">
        <v>0</v>
      </c>
      <c r="AB153" s="6">
        <v>0</v>
      </c>
      <c r="AC153" s="6">
        <v>0</v>
      </c>
      <c r="AD153" s="6">
        <v>0</v>
      </c>
      <c r="AE153" s="6">
        <v>0</v>
      </c>
      <c r="AF153" s="21">
        <v>0</v>
      </c>
      <c r="AG153" s="21">
        <v>0</v>
      </c>
      <c r="AH153" s="21">
        <v>0</v>
      </c>
      <c r="AI153" s="38">
        <v>0</v>
      </c>
      <c r="AJ153" s="32"/>
      <c r="AK153" s="32"/>
      <c r="AL153" s="32"/>
      <c r="AM153" s="32"/>
    </row>
    <row r="154" spans="2:39" ht="11.25" customHeight="1" x14ac:dyDescent="0.2">
      <c r="B154" s="45" t="s">
        <v>112</v>
      </c>
      <c r="C154" s="51" t="s">
        <v>274</v>
      </c>
      <c r="D154" s="20">
        <v>0.33080094185644165</v>
      </c>
      <c r="E154" s="20">
        <v>0</v>
      </c>
      <c r="F154" s="20">
        <v>0</v>
      </c>
      <c r="G154" s="20">
        <v>0</v>
      </c>
      <c r="H154" s="20">
        <f>(H153/H151)*1000000</f>
        <v>0</v>
      </c>
      <c r="I154" s="20">
        <f t="shared" ref="I154:S154" si="45">(I153/I151)*1000000</f>
        <v>0</v>
      </c>
      <c r="J154" s="20">
        <f t="shared" si="45"/>
        <v>0</v>
      </c>
      <c r="K154" s="20">
        <f t="shared" si="45"/>
        <v>0</v>
      </c>
      <c r="L154" s="20">
        <f t="shared" si="45"/>
        <v>0</v>
      </c>
      <c r="M154" s="20">
        <f t="shared" si="45"/>
        <v>0</v>
      </c>
      <c r="N154" s="20">
        <f t="shared" si="45"/>
        <v>0</v>
      </c>
      <c r="O154" s="20">
        <f t="shared" si="45"/>
        <v>0</v>
      </c>
      <c r="P154" s="20">
        <f t="shared" si="45"/>
        <v>0</v>
      </c>
      <c r="Q154" s="20">
        <f t="shared" si="45"/>
        <v>0</v>
      </c>
      <c r="R154" s="20">
        <f t="shared" si="45"/>
        <v>0</v>
      </c>
      <c r="S154" s="20">
        <f t="shared" si="45"/>
        <v>0</v>
      </c>
      <c r="T154" s="6">
        <v>0</v>
      </c>
      <c r="U154" s="6">
        <v>0</v>
      </c>
      <c r="V154" s="6">
        <v>0</v>
      </c>
      <c r="W154" s="6">
        <v>0</v>
      </c>
      <c r="X154" s="6">
        <v>0</v>
      </c>
      <c r="Y154" s="6">
        <v>0</v>
      </c>
      <c r="Z154" s="6">
        <v>0</v>
      </c>
      <c r="AA154" s="6">
        <v>0</v>
      </c>
      <c r="AB154" s="6">
        <v>0</v>
      </c>
      <c r="AC154" s="6">
        <v>0</v>
      </c>
      <c r="AD154" s="6">
        <v>0</v>
      </c>
      <c r="AE154" s="6">
        <v>0</v>
      </c>
      <c r="AF154" s="21">
        <v>0</v>
      </c>
      <c r="AG154" s="21">
        <v>0</v>
      </c>
      <c r="AH154" s="21">
        <v>0</v>
      </c>
      <c r="AI154" s="38">
        <v>0</v>
      </c>
      <c r="AJ154" s="32"/>
      <c r="AK154" s="32"/>
      <c r="AL154" s="32"/>
      <c r="AM154" s="32"/>
    </row>
    <row r="155" spans="2:39" ht="11.25" customHeight="1" x14ac:dyDescent="0.2">
      <c r="B155" s="45" t="s">
        <v>113</v>
      </c>
      <c r="C155" s="51" t="s">
        <v>275</v>
      </c>
      <c r="D155" s="20" t="s">
        <v>85</v>
      </c>
      <c r="E155" s="20">
        <v>0</v>
      </c>
      <c r="F155" s="20">
        <v>0</v>
      </c>
      <c r="G155" s="20">
        <v>0</v>
      </c>
      <c r="H155" s="20">
        <v>0</v>
      </c>
      <c r="I155" s="20">
        <v>0</v>
      </c>
      <c r="J155" s="20">
        <f t="shared" ref="J155" si="46">H155+I155</f>
        <v>0</v>
      </c>
      <c r="K155" s="20">
        <v>0</v>
      </c>
      <c r="L155" s="20">
        <v>0</v>
      </c>
      <c r="M155" s="20">
        <f t="shared" ref="M155" si="47">K155+L155</f>
        <v>0</v>
      </c>
      <c r="N155" s="20">
        <v>5</v>
      </c>
      <c r="O155" s="20">
        <v>0</v>
      </c>
      <c r="P155" s="20">
        <f t="shared" ref="P155" si="48">N155+O155</f>
        <v>5</v>
      </c>
      <c r="Q155" s="20">
        <v>0</v>
      </c>
      <c r="R155" s="20">
        <v>0</v>
      </c>
      <c r="S155" s="20">
        <f t="shared" ref="S155" si="49">Q155+R155</f>
        <v>0</v>
      </c>
      <c r="T155" s="6">
        <v>4</v>
      </c>
      <c r="U155" s="6">
        <v>4</v>
      </c>
      <c r="V155" s="6">
        <v>0</v>
      </c>
      <c r="W155" s="6">
        <v>1</v>
      </c>
      <c r="X155" s="6">
        <v>1</v>
      </c>
      <c r="Y155" s="6">
        <v>0</v>
      </c>
      <c r="Z155" s="6">
        <v>0</v>
      </c>
      <c r="AA155" s="6">
        <v>0</v>
      </c>
      <c r="AB155" s="6">
        <v>5</v>
      </c>
      <c r="AC155" s="6">
        <v>2</v>
      </c>
      <c r="AD155" s="6">
        <v>0</v>
      </c>
      <c r="AE155" s="6">
        <v>2</v>
      </c>
      <c r="AF155" s="21">
        <v>0</v>
      </c>
      <c r="AG155" s="21">
        <v>3</v>
      </c>
      <c r="AH155" s="21">
        <v>1</v>
      </c>
      <c r="AI155" s="38">
        <v>0</v>
      </c>
      <c r="AJ155" s="32"/>
      <c r="AK155" s="32"/>
      <c r="AL155" s="32"/>
      <c r="AM155" s="32"/>
    </row>
    <row r="156" spans="2:39" ht="11.25" customHeight="1" x14ac:dyDescent="0.2">
      <c r="B156" s="45" t="s">
        <v>114</v>
      </c>
      <c r="C156" s="51" t="s">
        <v>276</v>
      </c>
      <c r="D156" s="20">
        <v>0</v>
      </c>
      <c r="E156" s="20">
        <v>0</v>
      </c>
      <c r="F156" s="20">
        <v>0</v>
      </c>
      <c r="G156" s="20">
        <v>0</v>
      </c>
      <c r="H156" s="20">
        <f>(H155/H151)*1000000</f>
        <v>0</v>
      </c>
      <c r="I156" s="20">
        <f t="shared" ref="I156:S156" si="50">(I155/I151)*1000000</f>
        <v>0</v>
      </c>
      <c r="J156" s="20">
        <f t="shared" si="50"/>
        <v>0</v>
      </c>
      <c r="K156" s="20">
        <f t="shared" si="50"/>
        <v>0</v>
      </c>
      <c r="L156" s="20">
        <f t="shared" si="50"/>
        <v>0</v>
      </c>
      <c r="M156" s="20">
        <f t="shared" si="50"/>
        <v>0</v>
      </c>
      <c r="N156" s="20">
        <f t="shared" si="50"/>
        <v>1.3876713999675563</v>
      </c>
      <c r="O156" s="20">
        <f t="shared" si="50"/>
        <v>0</v>
      </c>
      <c r="P156" s="20">
        <f t="shared" si="50"/>
        <v>1.1368699052027853</v>
      </c>
      <c r="Q156" s="20">
        <f t="shared" si="50"/>
        <v>0</v>
      </c>
      <c r="R156" s="20">
        <f t="shared" si="50"/>
        <v>0</v>
      </c>
      <c r="S156" s="20">
        <f t="shared" si="50"/>
        <v>0</v>
      </c>
      <c r="T156" s="6">
        <v>0.32</v>
      </c>
      <c r="U156" s="6">
        <v>0.27</v>
      </c>
      <c r="V156" s="6">
        <v>0</v>
      </c>
      <c r="W156" s="6">
        <v>0.01</v>
      </c>
      <c r="X156" s="6">
        <v>0.93959498851979339</v>
      </c>
      <c r="Y156" s="6">
        <v>0</v>
      </c>
      <c r="Z156" s="6">
        <v>0</v>
      </c>
      <c r="AA156" s="6">
        <v>0</v>
      </c>
      <c r="AB156" s="6">
        <v>5.1143988739999999</v>
      </c>
      <c r="AC156" s="6">
        <v>1.899028647</v>
      </c>
      <c r="AD156" s="6">
        <v>0</v>
      </c>
      <c r="AE156" s="6">
        <v>1.41113982</v>
      </c>
      <c r="AF156" s="21">
        <v>0</v>
      </c>
      <c r="AG156" s="21">
        <v>3.55</v>
      </c>
      <c r="AH156" s="21">
        <v>1.3</v>
      </c>
      <c r="AI156" s="38">
        <v>0</v>
      </c>
      <c r="AJ156" s="32"/>
      <c r="AK156" s="32"/>
      <c r="AL156" s="32"/>
      <c r="AM156" s="32"/>
    </row>
    <row r="157" spans="2:39" ht="11.25" customHeight="1" x14ac:dyDescent="0.2">
      <c r="B157" s="45" t="s">
        <v>115</v>
      </c>
      <c r="C157" s="51" t="s">
        <v>277</v>
      </c>
      <c r="D157" s="20">
        <v>6687</v>
      </c>
      <c r="E157" s="20">
        <v>800</v>
      </c>
      <c r="F157" s="20">
        <v>1415</v>
      </c>
      <c r="G157" s="20">
        <v>1332</v>
      </c>
      <c r="H157" s="20">
        <v>159</v>
      </c>
      <c r="I157" s="20">
        <v>0</v>
      </c>
      <c r="J157" s="20">
        <f>H157+I157</f>
        <v>159</v>
      </c>
      <c r="K157" s="20">
        <v>81</v>
      </c>
      <c r="L157" s="20">
        <v>3</v>
      </c>
      <c r="M157" s="20">
        <f>K157+L157</f>
        <v>84</v>
      </c>
      <c r="N157" s="20">
        <v>142</v>
      </c>
      <c r="O157" s="20">
        <v>12</v>
      </c>
      <c r="P157" s="20">
        <f>N157+O157</f>
        <v>154</v>
      </c>
      <c r="Q157" s="20">
        <v>73</v>
      </c>
      <c r="R157" s="20">
        <v>4</v>
      </c>
      <c r="S157" s="20">
        <f>Q157+R157</f>
        <v>77</v>
      </c>
      <c r="T157" s="6">
        <v>2166</v>
      </c>
      <c r="U157" s="6">
        <v>728</v>
      </c>
      <c r="V157" s="6">
        <v>132</v>
      </c>
      <c r="W157" s="6" t="s">
        <v>85</v>
      </c>
      <c r="X157" s="6">
        <v>2</v>
      </c>
      <c r="Y157" s="6">
        <v>0</v>
      </c>
      <c r="Z157" s="6">
        <v>0</v>
      </c>
      <c r="AA157" s="6">
        <v>0</v>
      </c>
      <c r="AB157" s="6">
        <v>258</v>
      </c>
      <c r="AC157" s="6">
        <v>34</v>
      </c>
      <c r="AD157" s="6">
        <v>0</v>
      </c>
      <c r="AE157" s="6">
        <v>80</v>
      </c>
      <c r="AF157" s="21">
        <v>0</v>
      </c>
      <c r="AG157" s="21">
        <v>82</v>
      </c>
      <c r="AH157" s="21">
        <v>39</v>
      </c>
      <c r="AI157" s="38">
        <v>0</v>
      </c>
      <c r="AJ157" s="32"/>
      <c r="AK157" s="32"/>
      <c r="AL157" s="32"/>
      <c r="AM157" s="32"/>
    </row>
    <row r="158" spans="2:39" ht="11.25" customHeight="1" x14ac:dyDescent="0.2">
      <c r="B158" s="45" t="s">
        <v>116</v>
      </c>
      <c r="C158" s="51" t="s">
        <v>278</v>
      </c>
      <c r="D158" s="20">
        <v>2212.0658981940251</v>
      </c>
      <c r="E158" s="20">
        <v>204.69147749122962</v>
      </c>
      <c r="F158" s="20">
        <v>236.22771550436786</v>
      </c>
      <c r="G158" s="20">
        <v>182.74921498099039</v>
      </c>
      <c r="H158" s="20">
        <f>H157/H151*1000000</f>
        <v>61.458213227299488</v>
      </c>
      <c r="I158" s="20">
        <f t="shared" ref="I158:S158" si="51">I157/I151*1000000</f>
        <v>0</v>
      </c>
      <c r="J158" s="20">
        <f t="shared" si="51"/>
        <v>48.445591213541945</v>
      </c>
      <c r="K158" s="20">
        <f t="shared" si="51"/>
        <v>20.689075455535765</v>
      </c>
      <c r="L158" s="20">
        <f t="shared" si="51"/>
        <v>3.384076049664249</v>
      </c>
      <c r="M158" s="20">
        <f t="shared" si="51"/>
        <v>17.494115416926629</v>
      </c>
      <c r="N158" s="20">
        <f t="shared" si="51"/>
        <v>39.409867759078601</v>
      </c>
      <c r="O158" s="20">
        <f t="shared" si="51"/>
        <v>15.096578473713272</v>
      </c>
      <c r="P158" s="20">
        <f t="shared" si="51"/>
        <v>35.015593080245786</v>
      </c>
      <c r="Q158" s="20">
        <f t="shared" si="51"/>
        <v>28.243035576939445</v>
      </c>
      <c r="R158" s="20">
        <f t="shared" si="51"/>
        <v>6.1902543730278232</v>
      </c>
      <c r="S158" s="20">
        <f t="shared" si="51"/>
        <v>23.832479336157121</v>
      </c>
      <c r="T158" s="6">
        <v>175.47</v>
      </c>
      <c r="U158" s="6">
        <v>49.58</v>
      </c>
      <c r="V158" s="6">
        <v>15.13</v>
      </c>
      <c r="W158" s="6" t="s">
        <v>85</v>
      </c>
      <c r="X158" s="6">
        <v>1.8791899770395868</v>
      </c>
      <c r="Y158" s="6">
        <v>0</v>
      </c>
      <c r="Z158" s="6">
        <v>0</v>
      </c>
      <c r="AA158" s="6">
        <v>0</v>
      </c>
      <c r="AB158" s="6">
        <v>263.89999999999998</v>
      </c>
      <c r="AC158" s="6">
        <v>32.283487000000001</v>
      </c>
      <c r="AD158" s="6">
        <v>0</v>
      </c>
      <c r="AE158" s="6">
        <v>56.4455928</v>
      </c>
      <c r="AF158" s="21">
        <v>0</v>
      </c>
      <c r="AG158" s="21">
        <v>96.95</v>
      </c>
      <c r="AH158" s="21">
        <v>50.63</v>
      </c>
      <c r="AI158" s="38">
        <v>0</v>
      </c>
      <c r="AJ158" s="32"/>
      <c r="AK158" s="32"/>
      <c r="AL158" s="32"/>
      <c r="AM158" s="32"/>
    </row>
    <row r="159" spans="2:39" ht="11.25" customHeight="1" x14ac:dyDescent="0.2">
      <c r="B159" s="45" t="s">
        <v>117</v>
      </c>
      <c r="C159" s="51" t="s">
        <v>279</v>
      </c>
      <c r="D159" s="20">
        <v>18</v>
      </c>
      <c r="E159" s="20">
        <v>17</v>
      </c>
      <c r="F159" s="20">
        <v>21</v>
      </c>
      <c r="G159" s="20">
        <v>18</v>
      </c>
      <c r="H159" s="20">
        <v>0</v>
      </c>
      <c r="I159" s="20">
        <v>0</v>
      </c>
      <c r="J159" s="20">
        <f>I159+H159</f>
        <v>0</v>
      </c>
      <c r="K159" s="20">
        <v>6</v>
      </c>
      <c r="L159" s="20">
        <v>0</v>
      </c>
      <c r="M159" s="20">
        <f t="shared" ref="M159" si="52">L159+K159</f>
        <v>6</v>
      </c>
      <c r="N159" s="20">
        <v>46</v>
      </c>
      <c r="O159" s="20">
        <v>5</v>
      </c>
      <c r="P159" s="20">
        <f t="shared" ref="P159" si="53">O159+N159</f>
        <v>51</v>
      </c>
      <c r="Q159" s="20">
        <v>3</v>
      </c>
      <c r="R159" s="20">
        <v>0</v>
      </c>
      <c r="S159" s="20">
        <f t="shared" ref="S159" si="54">R159+Q159</f>
        <v>3</v>
      </c>
      <c r="T159" s="6">
        <v>147</v>
      </c>
      <c r="U159" s="6">
        <v>141</v>
      </c>
      <c r="V159" s="6">
        <v>51</v>
      </c>
      <c r="W159" s="6">
        <v>18</v>
      </c>
      <c r="X159" s="6">
        <v>0</v>
      </c>
      <c r="Y159" s="6">
        <v>0</v>
      </c>
      <c r="Z159" s="6">
        <v>0</v>
      </c>
      <c r="AA159" s="6">
        <v>0</v>
      </c>
      <c r="AB159" s="6" t="s">
        <v>85</v>
      </c>
      <c r="AC159" s="6" t="s">
        <v>85</v>
      </c>
      <c r="AD159" s="6" t="s">
        <v>85</v>
      </c>
      <c r="AE159" s="6" t="s">
        <v>85</v>
      </c>
      <c r="AF159" s="21">
        <v>0</v>
      </c>
      <c r="AG159" s="21">
        <v>82</v>
      </c>
      <c r="AH159" s="21">
        <v>39</v>
      </c>
      <c r="AI159" s="38">
        <v>0</v>
      </c>
      <c r="AJ159" s="32"/>
      <c r="AK159" s="32"/>
      <c r="AL159" s="32"/>
      <c r="AM159" s="32"/>
    </row>
    <row r="160" spans="2:39" ht="11.25" customHeight="1" x14ac:dyDescent="0.2">
      <c r="B160" s="45" t="s">
        <v>118</v>
      </c>
      <c r="C160" s="51" t="s">
        <v>280</v>
      </c>
      <c r="D160" s="20">
        <v>5.9544169534159499</v>
      </c>
      <c r="E160" s="20">
        <v>4.3496938966886294</v>
      </c>
      <c r="F160" s="20">
        <v>3.5058530216195938</v>
      </c>
      <c r="G160" s="20">
        <v>2.4695839862295998</v>
      </c>
      <c r="H160" s="20">
        <f>(H159/H151)*1000000</f>
        <v>0</v>
      </c>
      <c r="I160" s="20">
        <f t="shared" ref="I160:S160" si="55">(I159/I151)*1000000</f>
        <v>0</v>
      </c>
      <c r="J160" s="20">
        <f t="shared" si="55"/>
        <v>0</v>
      </c>
      <c r="K160" s="20">
        <f t="shared" si="55"/>
        <v>1.5325241078174641</v>
      </c>
      <c r="L160" s="20">
        <f t="shared" si="55"/>
        <v>0</v>
      </c>
      <c r="M160" s="20">
        <f t="shared" si="55"/>
        <v>1.2495796726376163</v>
      </c>
      <c r="N160" s="20">
        <f t="shared" si="55"/>
        <v>12.766576879701518</v>
      </c>
      <c r="O160" s="20">
        <f t="shared" si="55"/>
        <v>6.2902410307138634</v>
      </c>
      <c r="P160" s="20">
        <f t="shared" si="55"/>
        <v>11.596073033068409</v>
      </c>
      <c r="Q160" s="20">
        <f t="shared" si="55"/>
        <v>1.1606726949427171</v>
      </c>
      <c r="R160" s="20">
        <f t="shared" si="55"/>
        <v>0</v>
      </c>
      <c r="S160" s="20">
        <f t="shared" si="55"/>
        <v>0.92853815595417355</v>
      </c>
      <c r="T160" s="6">
        <v>11.91</v>
      </c>
      <c r="U160" s="6">
        <v>9.6</v>
      </c>
      <c r="V160" s="6">
        <v>5.85</v>
      </c>
      <c r="W160" s="6">
        <v>0.23</v>
      </c>
      <c r="X160" s="6">
        <v>0</v>
      </c>
      <c r="Y160" s="6">
        <v>0</v>
      </c>
      <c r="Z160" s="6">
        <v>0</v>
      </c>
      <c r="AA160" s="6">
        <v>0</v>
      </c>
      <c r="AB160" s="6" t="s">
        <v>85</v>
      </c>
      <c r="AC160" s="6" t="s">
        <v>85</v>
      </c>
      <c r="AD160" s="6" t="s">
        <v>85</v>
      </c>
      <c r="AE160" s="6" t="s">
        <v>85</v>
      </c>
      <c r="AF160" s="21">
        <v>0</v>
      </c>
      <c r="AG160" s="21">
        <v>96.95</v>
      </c>
      <c r="AH160" s="21">
        <v>50.63</v>
      </c>
      <c r="AI160" s="38">
        <v>0</v>
      </c>
      <c r="AJ160" s="32"/>
      <c r="AK160" s="32"/>
      <c r="AL160" s="32"/>
      <c r="AM160" s="32"/>
    </row>
    <row r="161" spans="2:43" ht="11.25" customHeight="1" x14ac:dyDescent="0.2">
      <c r="B161" s="45" t="s">
        <v>119</v>
      </c>
      <c r="C161" s="51" t="s">
        <v>281</v>
      </c>
      <c r="D161" s="20" t="s">
        <v>85</v>
      </c>
      <c r="E161" s="20" t="s">
        <v>85</v>
      </c>
      <c r="F161" s="20" t="s">
        <v>85</v>
      </c>
      <c r="G161" s="20" t="s">
        <v>85</v>
      </c>
      <c r="H161" s="20">
        <v>0</v>
      </c>
      <c r="I161" s="20">
        <v>0</v>
      </c>
      <c r="J161" s="20">
        <f>H161+I161</f>
        <v>0</v>
      </c>
      <c r="K161" s="20">
        <v>0</v>
      </c>
      <c r="L161" s="20">
        <v>0</v>
      </c>
      <c r="M161" s="20">
        <f t="shared" ref="M161:M163" si="56">K161+L161</f>
        <v>0</v>
      </c>
      <c r="N161" s="20">
        <v>0</v>
      </c>
      <c r="O161" s="20">
        <v>0</v>
      </c>
      <c r="P161" s="20">
        <f t="shared" ref="P161:P163" si="57">N161+O161</f>
        <v>0</v>
      </c>
      <c r="Q161" s="20">
        <v>0</v>
      </c>
      <c r="R161" s="20">
        <v>0</v>
      </c>
      <c r="S161" s="20">
        <f t="shared" ref="S161:S163" si="58">Q161+R161</f>
        <v>0</v>
      </c>
      <c r="T161" s="6">
        <v>0</v>
      </c>
      <c r="U161" s="6">
        <v>0</v>
      </c>
      <c r="V161" s="6">
        <v>0</v>
      </c>
      <c r="W161" s="6">
        <v>0</v>
      </c>
      <c r="X161" s="6">
        <v>0</v>
      </c>
      <c r="Y161" s="6">
        <v>0</v>
      </c>
      <c r="Z161" s="6">
        <v>0</v>
      </c>
      <c r="AA161" s="6">
        <v>0</v>
      </c>
      <c r="AB161" s="6">
        <v>0</v>
      </c>
      <c r="AC161" s="6">
        <v>0</v>
      </c>
      <c r="AD161" s="6">
        <v>0</v>
      </c>
      <c r="AE161" s="6">
        <v>0</v>
      </c>
      <c r="AF161" s="21">
        <v>0</v>
      </c>
      <c r="AG161" s="21">
        <v>0</v>
      </c>
      <c r="AH161" s="21">
        <v>0</v>
      </c>
      <c r="AI161" s="38">
        <v>0</v>
      </c>
      <c r="AJ161" s="32"/>
      <c r="AK161" s="32"/>
      <c r="AL161" s="32"/>
      <c r="AM161" s="32"/>
    </row>
    <row r="162" spans="2:43" ht="11.25" customHeight="1" x14ac:dyDescent="0.2">
      <c r="B162" s="45" t="s">
        <v>120</v>
      </c>
      <c r="C162" s="51" t="s">
        <v>282</v>
      </c>
      <c r="D162" s="20" t="s">
        <v>85</v>
      </c>
      <c r="E162" s="20" t="s">
        <v>85</v>
      </c>
      <c r="F162" s="20" t="s">
        <v>85</v>
      </c>
      <c r="G162" s="20" t="s">
        <v>85</v>
      </c>
      <c r="H162" s="20">
        <v>0</v>
      </c>
      <c r="I162" s="20">
        <v>0</v>
      </c>
      <c r="J162" s="20">
        <f t="shared" ref="J162:J163" si="59">H162+I162</f>
        <v>0</v>
      </c>
      <c r="K162" s="20">
        <v>0</v>
      </c>
      <c r="L162" s="20">
        <v>0</v>
      </c>
      <c r="M162" s="20">
        <f t="shared" si="56"/>
        <v>0</v>
      </c>
      <c r="N162" s="20">
        <v>0</v>
      </c>
      <c r="O162" s="20">
        <v>0</v>
      </c>
      <c r="P162" s="20">
        <f t="shared" si="57"/>
        <v>0</v>
      </c>
      <c r="Q162" s="20">
        <v>0</v>
      </c>
      <c r="R162" s="20">
        <v>0</v>
      </c>
      <c r="S162" s="20">
        <f t="shared" si="58"/>
        <v>0</v>
      </c>
      <c r="T162" s="6" t="s">
        <v>85</v>
      </c>
      <c r="U162" s="6">
        <v>0</v>
      </c>
      <c r="V162" s="6">
        <v>0</v>
      </c>
      <c r="W162" s="6" t="s">
        <v>85</v>
      </c>
      <c r="X162" s="6">
        <v>0</v>
      </c>
      <c r="Y162" s="6">
        <v>0</v>
      </c>
      <c r="Z162" s="6">
        <v>0</v>
      </c>
      <c r="AA162" s="6">
        <v>0</v>
      </c>
      <c r="AB162" s="6">
        <v>0</v>
      </c>
      <c r="AC162" s="6">
        <v>0</v>
      </c>
      <c r="AD162" s="6">
        <v>0</v>
      </c>
      <c r="AE162" s="6">
        <v>0</v>
      </c>
      <c r="AF162" s="21">
        <v>0</v>
      </c>
      <c r="AG162" s="21">
        <v>0</v>
      </c>
      <c r="AH162" s="21">
        <v>0</v>
      </c>
      <c r="AI162" s="38">
        <v>0</v>
      </c>
      <c r="AJ162" s="32"/>
      <c r="AK162" s="32"/>
      <c r="AL162" s="32"/>
      <c r="AM162" s="32"/>
    </row>
    <row r="163" spans="2:43" ht="11.25" customHeight="1" x14ac:dyDescent="0.2">
      <c r="B163" s="45" t="s">
        <v>121</v>
      </c>
      <c r="C163" s="51" t="s">
        <v>283</v>
      </c>
      <c r="D163" s="21" t="s">
        <v>85</v>
      </c>
      <c r="E163" s="21" t="s">
        <v>85</v>
      </c>
      <c r="F163" s="20" t="s">
        <v>85</v>
      </c>
      <c r="G163" s="20" t="s">
        <v>85</v>
      </c>
      <c r="H163" s="20">
        <v>0</v>
      </c>
      <c r="I163" s="20">
        <v>0</v>
      </c>
      <c r="J163" s="20">
        <f t="shared" si="59"/>
        <v>0</v>
      </c>
      <c r="K163" s="20">
        <v>0</v>
      </c>
      <c r="L163" s="20">
        <v>0</v>
      </c>
      <c r="M163" s="20">
        <f t="shared" si="56"/>
        <v>0</v>
      </c>
      <c r="N163" s="20">
        <v>0</v>
      </c>
      <c r="O163" s="20">
        <v>0</v>
      </c>
      <c r="P163" s="20">
        <f t="shared" si="57"/>
        <v>0</v>
      </c>
      <c r="Q163" s="20">
        <v>0</v>
      </c>
      <c r="R163" s="20">
        <v>0</v>
      </c>
      <c r="S163" s="20">
        <f t="shared" si="58"/>
        <v>0</v>
      </c>
      <c r="T163" s="6" t="s">
        <v>85</v>
      </c>
      <c r="U163" s="6">
        <v>0</v>
      </c>
      <c r="V163" s="6">
        <v>0</v>
      </c>
      <c r="W163" s="6" t="s">
        <v>85</v>
      </c>
      <c r="X163" s="6">
        <v>0</v>
      </c>
      <c r="Y163" s="6">
        <v>0</v>
      </c>
      <c r="Z163" s="6">
        <v>0</v>
      </c>
      <c r="AA163" s="6">
        <v>0</v>
      </c>
      <c r="AB163" s="6">
        <v>0</v>
      </c>
      <c r="AC163" s="6">
        <v>0</v>
      </c>
      <c r="AD163" s="6">
        <v>0</v>
      </c>
      <c r="AE163" s="6">
        <v>0</v>
      </c>
      <c r="AF163" s="21">
        <v>0</v>
      </c>
      <c r="AG163" s="21">
        <v>0</v>
      </c>
      <c r="AH163" s="21">
        <v>0</v>
      </c>
      <c r="AI163" s="38">
        <v>0</v>
      </c>
      <c r="AJ163" s="32"/>
      <c r="AK163" s="32"/>
      <c r="AL163" s="32"/>
      <c r="AM163" s="32"/>
    </row>
    <row r="164" spans="2:43" ht="11.25" customHeight="1" x14ac:dyDescent="0.2">
      <c r="B164" s="45" t="s">
        <v>122</v>
      </c>
      <c r="C164" s="51" t="s">
        <v>284</v>
      </c>
      <c r="D164" s="21" t="s">
        <v>85</v>
      </c>
      <c r="E164" s="21" t="s">
        <v>85</v>
      </c>
      <c r="F164" s="21" t="s">
        <v>85</v>
      </c>
      <c r="G164" s="21" t="s">
        <v>85</v>
      </c>
      <c r="H164" s="20">
        <f>(H162/H151)*1000000</f>
        <v>0</v>
      </c>
      <c r="I164" s="20">
        <f t="shared" ref="I164:S164" si="60">(I162/I151)*1000000</f>
        <v>0</v>
      </c>
      <c r="J164" s="20">
        <f t="shared" si="60"/>
        <v>0</v>
      </c>
      <c r="K164" s="20">
        <f t="shared" si="60"/>
        <v>0</v>
      </c>
      <c r="L164" s="20">
        <f t="shared" si="60"/>
        <v>0</v>
      </c>
      <c r="M164" s="20">
        <f t="shared" si="60"/>
        <v>0</v>
      </c>
      <c r="N164" s="20">
        <f t="shared" si="60"/>
        <v>0</v>
      </c>
      <c r="O164" s="20">
        <f t="shared" si="60"/>
        <v>0</v>
      </c>
      <c r="P164" s="20">
        <f t="shared" si="60"/>
        <v>0</v>
      </c>
      <c r="Q164" s="20">
        <f t="shared" si="60"/>
        <v>0</v>
      </c>
      <c r="R164" s="20">
        <f t="shared" si="60"/>
        <v>0</v>
      </c>
      <c r="S164" s="20">
        <f t="shared" si="60"/>
        <v>0</v>
      </c>
      <c r="T164" s="6" t="s">
        <v>85</v>
      </c>
      <c r="U164" s="6">
        <v>0</v>
      </c>
      <c r="V164" s="6">
        <v>0</v>
      </c>
      <c r="W164" s="6" t="s">
        <v>85</v>
      </c>
      <c r="X164" s="6">
        <v>0</v>
      </c>
      <c r="Y164" s="6">
        <v>0</v>
      </c>
      <c r="Z164" s="6">
        <v>0</v>
      </c>
      <c r="AA164" s="6">
        <v>0</v>
      </c>
      <c r="AB164" s="6">
        <v>0</v>
      </c>
      <c r="AC164" s="6">
        <v>0</v>
      </c>
      <c r="AD164" s="6">
        <v>0</v>
      </c>
      <c r="AE164" s="6">
        <v>0</v>
      </c>
      <c r="AF164" s="21">
        <v>0</v>
      </c>
      <c r="AG164" s="21">
        <v>0</v>
      </c>
      <c r="AH164" s="21">
        <v>0</v>
      </c>
      <c r="AI164" s="38">
        <v>0</v>
      </c>
      <c r="AJ164" s="32"/>
      <c r="AK164" s="32"/>
      <c r="AL164" s="32"/>
      <c r="AM164" s="32"/>
    </row>
    <row r="165" spans="2:43" ht="11.25" customHeight="1" x14ac:dyDescent="0.2">
      <c r="B165" s="45" t="s">
        <v>123</v>
      </c>
      <c r="C165" s="51" t="s">
        <v>285</v>
      </c>
      <c r="D165" s="21" t="s">
        <v>85</v>
      </c>
      <c r="E165" s="21" t="s">
        <v>85</v>
      </c>
      <c r="F165" s="20" t="s">
        <v>85</v>
      </c>
      <c r="G165" s="20" t="s">
        <v>85</v>
      </c>
      <c r="H165" s="20">
        <v>328</v>
      </c>
      <c r="I165" s="20">
        <v>159</v>
      </c>
      <c r="J165" s="20">
        <f>H165+I165</f>
        <v>487</v>
      </c>
      <c r="K165" s="20">
        <v>294</v>
      </c>
      <c r="L165" s="20">
        <v>224</v>
      </c>
      <c r="M165" s="20">
        <f t="shared" ref="M165:M166" si="61">K165+L165</f>
        <v>518</v>
      </c>
      <c r="N165" s="20">
        <v>400</v>
      </c>
      <c r="O165" s="20">
        <v>135</v>
      </c>
      <c r="P165" s="20">
        <f t="shared" ref="P165:P166" si="62">N165+O165</f>
        <v>535</v>
      </c>
      <c r="Q165" s="20" t="s">
        <v>85</v>
      </c>
      <c r="R165" s="20" t="s">
        <v>85</v>
      </c>
      <c r="S165" s="20" t="s">
        <v>85</v>
      </c>
      <c r="T165" s="6" t="s">
        <v>85</v>
      </c>
      <c r="U165" s="6" t="s">
        <v>85</v>
      </c>
      <c r="V165" s="6">
        <v>698</v>
      </c>
      <c r="W165" s="6" t="s">
        <v>85</v>
      </c>
      <c r="X165" s="6">
        <v>4</v>
      </c>
      <c r="Y165" s="6">
        <v>16</v>
      </c>
      <c r="Z165" s="6">
        <v>10</v>
      </c>
      <c r="AA165" s="6">
        <v>21</v>
      </c>
      <c r="AB165" s="6" t="s">
        <v>85</v>
      </c>
      <c r="AC165" s="6" t="s">
        <v>85</v>
      </c>
      <c r="AD165" s="6">
        <v>150</v>
      </c>
      <c r="AE165" s="6">
        <v>131</v>
      </c>
      <c r="AF165" s="21">
        <v>0</v>
      </c>
      <c r="AG165" s="21">
        <v>4</v>
      </c>
      <c r="AH165" s="21">
        <v>6</v>
      </c>
      <c r="AI165" s="38">
        <v>0</v>
      </c>
      <c r="AJ165" s="32"/>
      <c r="AK165" s="32"/>
      <c r="AL165" s="32"/>
      <c r="AM165" s="32"/>
    </row>
    <row r="166" spans="2:43" ht="11.25" customHeight="1" x14ac:dyDescent="0.2">
      <c r="B166" s="45" t="s">
        <v>124</v>
      </c>
      <c r="C166" s="51" t="s">
        <v>286</v>
      </c>
      <c r="D166" s="21" t="s">
        <v>85</v>
      </c>
      <c r="E166" s="21" t="s">
        <v>85</v>
      </c>
      <c r="F166" s="20" t="s">
        <v>85</v>
      </c>
      <c r="G166" s="21" t="s">
        <v>85</v>
      </c>
      <c r="H166" s="19">
        <v>2211</v>
      </c>
      <c r="I166" s="19">
        <v>739</v>
      </c>
      <c r="J166" s="21">
        <f t="shared" ref="J166" si="63">H166+I166</f>
        <v>2950</v>
      </c>
      <c r="K166" s="20">
        <v>1125</v>
      </c>
      <c r="L166" s="20">
        <v>565</v>
      </c>
      <c r="M166" s="20">
        <f t="shared" si="61"/>
        <v>1690</v>
      </c>
      <c r="N166" s="20">
        <v>2365</v>
      </c>
      <c r="O166" s="21">
        <v>413</v>
      </c>
      <c r="P166" s="20">
        <f t="shared" si="62"/>
        <v>2778</v>
      </c>
      <c r="Q166" s="20" t="s">
        <v>85</v>
      </c>
      <c r="R166" s="20" t="s">
        <v>85</v>
      </c>
      <c r="S166" s="20" t="s">
        <v>85</v>
      </c>
      <c r="T166" s="20" t="s">
        <v>85</v>
      </c>
      <c r="U166" s="21" t="s">
        <v>85</v>
      </c>
      <c r="V166" s="21">
        <v>4263</v>
      </c>
      <c r="W166" s="20" t="s">
        <v>85</v>
      </c>
      <c r="X166" s="21">
        <v>6</v>
      </c>
      <c r="Y166" s="21">
        <v>89</v>
      </c>
      <c r="Z166" s="20">
        <v>57</v>
      </c>
      <c r="AA166" s="21">
        <v>99</v>
      </c>
      <c r="AB166" s="6" t="s">
        <v>85</v>
      </c>
      <c r="AC166" s="6" t="s">
        <v>85</v>
      </c>
      <c r="AD166" s="6">
        <v>876</v>
      </c>
      <c r="AE166" s="6">
        <v>714</v>
      </c>
      <c r="AF166" s="6">
        <v>0</v>
      </c>
      <c r="AG166" s="21">
        <v>73</v>
      </c>
      <c r="AH166" s="6">
        <v>44</v>
      </c>
      <c r="AI166" s="40">
        <v>0</v>
      </c>
      <c r="AJ166" s="32"/>
      <c r="AK166" s="32"/>
      <c r="AL166" s="32"/>
      <c r="AM166" s="32"/>
      <c r="AN166" s="32"/>
      <c r="AP166" s="32"/>
      <c r="AQ166" s="33"/>
    </row>
    <row r="167" spans="2:43" ht="11.25" customHeight="1" x14ac:dyDescent="0.25">
      <c r="B167" s="5"/>
      <c r="C167" s="65"/>
    </row>
    <row r="168" spans="2:43" ht="12.75" x14ac:dyDescent="0.25">
      <c r="B168" s="74" t="s">
        <v>127</v>
      </c>
      <c r="C168" s="75"/>
      <c r="D168" s="75"/>
      <c r="E168" s="75"/>
      <c r="F168" s="75"/>
      <c r="G168" s="75"/>
      <c r="H168" s="75"/>
      <c r="I168" s="75"/>
      <c r="J168" s="75"/>
      <c r="K168" s="75"/>
      <c r="L168" s="75"/>
      <c r="M168" s="75"/>
      <c r="N168" s="75"/>
      <c r="O168" s="76"/>
    </row>
    <row r="169" spans="2:43" x14ac:dyDescent="0.2">
      <c r="B169" s="41" t="s">
        <v>1</v>
      </c>
      <c r="C169" s="53" t="s">
        <v>188</v>
      </c>
      <c r="D169" s="73" t="s">
        <v>2</v>
      </c>
      <c r="E169" s="73"/>
      <c r="F169" s="73" t="s">
        <v>3</v>
      </c>
      <c r="G169" s="73"/>
      <c r="H169" s="73" t="s">
        <v>128</v>
      </c>
      <c r="I169" s="73"/>
      <c r="J169" s="73" t="s">
        <v>5</v>
      </c>
      <c r="K169" s="73"/>
      <c r="L169" s="73" t="s">
        <v>6</v>
      </c>
      <c r="M169" s="73"/>
      <c r="N169" s="73" t="s">
        <v>7</v>
      </c>
      <c r="O169" s="73"/>
    </row>
    <row r="170" spans="2:43" x14ac:dyDescent="0.2">
      <c r="B170" s="45" t="s">
        <v>129</v>
      </c>
      <c r="C170" s="51" t="s">
        <v>288</v>
      </c>
      <c r="D170" s="83">
        <v>780672</v>
      </c>
      <c r="E170" s="84"/>
      <c r="F170" s="83">
        <v>138040.25</v>
      </c>
      <c r="G170" s="84"/>
      <c r="H170" s="83">
        <v>691602</v>
      </c>
      <c r="I170" s="84"/>
      <c r="J170" s="83">
        <v>65</v>
      </c>
      <c r="K170" s="84"/>
      <c r="L170" s="83">
        <v>560</v>
      </c>
      <c r="M170" s="84"/>
      <c r="N170" s="83">
        <v>46484</v>
      </c>
      <c r="O170" s="84"/>
    </row>
    <row r="171" spans="2:43" x14ac:dyDescent="0.2">
      <c r="B171" s="45" t="s">
        <v>130</v>
      </c>
      <c r="C171" s="51" t="s">
        <v>289</v>
      </c>
      <c r="D171" s="83">
        <v>20737</v>
      </c>
      <c r="E171" s="84"/>
      <c r="F171" s="83" t="s">
        <v>85</v>
      </c>
      <c r="G171" s="84"/>
      <c r="H171" s="83">
        <v>369</v>
      </c>
      <c r="I171" s="84"/>
      <c r="J171" s="83">
        <v>240</v>
      </c>
      <c r="K171" s="84"/>
      <c r="L171" s="83">
        <v>925</v>
      </c>
      <c r="M171" s="84"/>
      <c r="N171" s="83">
        <v>24.09</v>
      </c>
      <c r="O171" s="84"/>
    </row>
    <row r="172" spans="2:43" x14ac:dyDescent="0.2">
      <c r="B172" s="45" t="s">
        <v>131</v>
      </c>
      <c r="C172" s="51" t="s">
        <v>290</v>
      </c>
      <c r="D172" s="83">
        <v>32116</v>
      </c>
      <c r="E172" s="84"/>
      <c r="F172" s="83">
        <v>153585.21</v>
      </c>
      <c r="G172" s="84"/>
      <c r="H172" s="83">
        <v>25261</v>
      </c>
      <c r="I172" s="84"/>
      <c r="J172" s="83">
        <v>340</v>
      </c>
      <c r="K172" s="84"/>
      <c r="L172" s="83">
        <v>545</v>
      </c>
      <c r="M172" s="84"/>
      <c r="N172" s="83">
        <v>15937</v>
      </c>
      <c r="O172" s="84"/>
    </row>
    <row r="173" spans="2:43" x14ac:dyDescent="0.25">
      <c r="B173" s="14"/>
      <c r="C173" s="57"/>
    </row>
    <row r="174" spans="2:43" ht="12.75" x14ac:dyDescent="0.25">
      <c r="B174" s="77" t="s">
        <v>132</v>
      </c>
      <c r="C174" s="78"/>
      <c r="D174" s="78"/>
      <c r="E174" s="78"/>
      <c r="F174" s="78"/>
      <c r="G174" s="78"/>
      <c r="H174" s="78"/>
      <c r="I174" s="78"/>
      <c r="J174" s="78"/>
      <c r="K174" s="78"/>
      <c r="L174" s="78"/>
      <c r="M174" s="78"/>
      <c r="N174" s="78"/>
      <c r="O174" s="78"/>
      <c r="P174" s="78"/>
      <c r="Q174" s="78"/>
      <c r="R174" s="78"/>
      <c r="S174" s="78"/>
      <c r="T174" s="78"/>
      <c r="U174" s="78"/>
      <c r="V174" s="78"/>
      <c r="W174" s="78"/>
      <c r="X174" s="78"/>
      <c r="Y174" s="78"/>
      <c r="Z174" s="78"/>
      <c r="AA174" s="79"/>
    </row>
    <row r="175" spans="2:43" x14ac:dyDescent="0.2">
      <c r="B175" s="41" t="s">
        <v>1</v>
      </c>
      <c r="C175" s="53" t="s">
        <v>188</v>
      </c>
      <c r="D175" s="73" t="s">
        <v>2</v>
      </c>
      <c r="E175" s="73"/>
      <c r="F175" s="73"/>
      <c r="G175" s="73"/>
      <c r="H175" s="73" t="s">
        <v>3</v>
      </c>
      <c r="I175" s="73"/>
      <c r="J175" s="73"/>
      <c r="K175" s="73"/>
      <c r="L175" s="73" t="s">
        <v>4</v>
      </c>
      <c r="M175" s="73"/>
      <c r="N175" s="73"/>
      <c r="O175" s="73"/>
      <c r="P175" s="73" t="s">
        <v>5</v>
      </c>
      <c r="Q175" s="73"/>
      <c r="R175" s="73"/>
      <c r="S175" s="73"/>
      <c r="T175" s="73" t="s">
        <v>6</v>
      </c>
      <c r="U175" s="73"/>
      <c r="V175" s="73"/>
      <c r="W175" s="73"/>
      <c r="X175" s="73" t="s">
        <v>7</v>
      </c>
      <c r="Y175" s="73"/>
      <c r="Z175" s="73"/>
      <c r="AA175" s="73"/>
    </row>
    <row r="176" spans="2:43" x14ac:dyDescent="0.2">
      <c r="B176" s="44" t="s">
        <v>17</v>
      </c>
      <c r="C176" s="50" t="s">
        <v>196</v>
      </c>
      <c r="D176" s="22">
        <v>2018</v>
      </c>
      <c r="E176" s="22">
        <v>2019</v>
      </c>
      <c r="F176" s="22">
        <v>2020</v>
      </c>
      <c r="G176" s="22">
        <v>2021</v>
      </c>
      <c r="H176" s="22">
        <v>2018</v>
      </c>
      <c r="I176" s="22">
        <v>2019</v>
      </c>
      <c r="J176" s="22">
        <v>2020</v>
      </c>
      <c r="K176" s="22">
        <v>2021</v>
      </c>
      <c r="L176" s="22">
        <v>2018</v>
      </c>
      <c r="M176" s="22">
        <v>2019</v>
      </c>
      <c r="N176" s="22">
        <v>2020</v>
      </c>
      <c r="O176" s="22">
        <v>2021</v>
      </c>
      <c r="P176" s="22">
        <v>2018</v>
      </c>
      <c r="Q176" s="22">
        <v>2019</v>
      </c>
      <c r="R176" s="22">
        <v>2020</v>
      </c>
      <c r="S176" s="22">
        <v>2021</v>
      </c>
      <c r="T176" s="22">
        <v>2018</v>
      </c>
      <c r="U176" s="22">
        <v>2019</v>
      </c>
      <c r="V176" s="22">
        <v>2020</v>
      </c>
      <c r="W176" s="22">
        <v>2021</v>
      </c>
      <c r="X176" s="22">
        <v>2018</v>
      </c>
      <c r="Y176" s="22">
        <v>2019</v>
      </c>
      <c r="Z176" s="22">
        <v>2020</v>
      </c>
      <c r="AA176" s="22">
        <v>2021</v>
      </c>
    </row>
    <row r="177" spans="2:27" x14ac:dyDescent="0.2">
      <c r="B177" s="45" t="s">
        <v>133</v>
      </c>
      <c r="C177" s="51" t="s">
        <v>291</v>
      </c>
      <c r="D177" s="21" t="s">
        <v>85</v>
      </c>
      <c r="E177" s="27">
        <v>0.2424</v>
      </c>
      <c r="F177" s="27">
        <v>0.1079</v>
      </c>
      <c r="G177" s="27">
        <v>0.1439</v>
      </c>
      <c r="H177" s="21" t="s">
        <v>85</v>
      </c>
      <c r="I177" s="27">
        <v>0.2424</v>
      </c>
      <c r="J177" s="27">
        <v>0.43880000000000002</v>
      </c>
      <c r="K177" s="27">
        <v>0.24460000000000001</v>
      </c>
      <c r="L177" s="10">
        <v>1</v>
      </c>
      <c r="M177" s="10">
        <v>1</v>
      </c>
      <c r="N177" s="10">
        <v>1</v>
      </c>
      <c r="O177" s="10">
        <v>1</v>
      </c>
      <c r="P177" s="27">
        <v>9.2299999999999993E-2</v>
      </c>
      <c r="Q177" s="27">
        <v>1.11E-2</v>
      </c>
      <c r="R177" s="27">
        <v>3.1699999999999999E-2</v>
      </c>
      <c r="S177" s="27">
        <v>0.1333</v>
      </c>
      <c r="T177" s="10">
        <v>1</v>
      </c>
      <c r="U177" s="10">
        <v>1</v>
      </c>
      <c r="V177" s="10">
        <v>1</v>
      </c>
      <c r="W177" s="10">
        <v>1</v>
      </c>
      <c r="X177" s="21" t="s">
        <v>85</v>
      </c>
      <c r="Y177" s="21" t="s">
        <v>85</v>
      </c>
      <c r="Z177" s="21" t="s">
        <v>85</v>
      </c>
      <c r="AA177" s="10">
        <v>0</v>
      </c>
    </row>
    <row r="178" spans="2:27" x14ac:dyDescent="0.2">
      <c r="B178" s="45" t="s">
        <v>134</v>
      </c>
      <c r="C178" s="51" t="s">
        <v>292</v>
      </c>
      <c r="D178" s="21" t="s">
        <v>85</v>
      </c>
      <c r="E178" s="27">
        <v>0.7742</v>
      </c>
      <c r="F178" s="27">
        <v>0.58650000000000002</v>
      </c>
      <c r="G178" s="27">
        <v>0.75560000000000005</v>
      </c>
      <c r="H178" s="21" t="s">
        <v>85</v>
      </c>
      <c r="I178" s="27">
        <v>0.7742</v>
      </c>
      <c r="J178" s="27">
        <v>0.58650000000000002</v>
      </c>
      <c r="K178" s="27">
        <v>0.75560000000000005</v>
      </c>
      <c r="L178" s="10">
        <v>1</v>
      </c>
      <c r="M178" s="27">
        <v>1.11E-2</v>
      </c>
      <c r="N178" s="27">
        <v>3.1699999999999999E-2</v>
      </c>
      <c r="O178" s="27">
        <v>0.1333</v>
      </c>
      <c r="P178" s="10">
        <v>1</v>
      </c>
      <c r="Q178" s="10">
        <v>1</v>
      </c>
      <c r="R178" s="10">
        <v>1</v>
      </c>
      <c r="S178" s="10">
        <v>1</v>
      </c>
      <c r="T178" s="21" t="s">
        <v>85</v>
      </c>
      <c r="U178" s="27">
        <v>0.2576</v>
      </c>
      <c r="V178" s="27">
        <v>0.12230000000000001</v>
      </c>
      <c r="W178" s="27">
        <v>0.17269999999999999</v>
      </c>
      <c r="X178" s="21" t="s">
        <v>85</v>
      </c>
      <c r="Y178" s="21" t="s">
        <v>85</v>
      </c>
      <c r="Z178" s="21" t="s">
        <v>85</v>
      </c>
      <c r="AA178" s="27">
        <v>0.30430000000000001</v>
      </c>
    </row>
    <row r="179" spans="2:27" x14ac:dyDescent="0.25">
      <c r="B179" s="14"/>
      <c r="C179" s="57"/>
    </row>
    <row r="180" spans="2:27" x14ac:dyDescent="0.25">
      <c r="B180" s="14"/>
      <c r="C180" s="57"/>
    </row>
    <row r="181" spans="2:27" x14ac:dyDescent="0.25">
      <c r="B181" s="14"/>
      <c r="C181" s="57"/>
    </row>
    <row r="182" spans="2:27" x14ac:dyDescent="0.25">
      <c r="B182" s="14"/>
      <c r="C182" s="57"/>
    </row>
    <row r="183" spans="2:27" x14ac:dyDescent="0.25">
      <c r="B183" s="14"/>
      <c r="C183" s="57"/>
    </row>
    <row r="184" spans="2:27" x14ac:dyDescent="0.25">
      <c r="B184" s="14"/>
      <c r="C184" s="57"/>
    </row>
    <row r="185" spans="2:27" x14ac:dyDescent="0.25">
      <c r="B185" s="14"/>
      <c r="C185" s="57"/>
    </row>
    <row r="186" spans="2:27" x14ac:dyDescent="0.25">
      <c r="B186" s="14"/>
      <c r="C186" s="57"/>
    </row>
    <row r="187" spans="2:27" x14ac:dyDescent="0.25">
      <c r="B187" s="14"/>
      <c r="C187" s="57"/>
    </row>
    <row r="188" spans="2:27" x14ac:dyDescent="0.25">
      <c r="B188" s="14"/>
      <c r="C188" s="57"/>
    </row>
    <row r="189" spans="2:27" x14ac:dyDescent="0.25">
      <c r="B189" s="14"/>
      <c r="C189" s="57"/>
    </row>
    <row r="190" spans="2:27" x14ac:dyDescent="0.25">
      <c r="B190" s="14"/>
      <c r="C190" s="57"/>
    </row>
    <row r="191" spans="2:27" x14ac:dyDescent="0.25">
      <c r="B191" s="14"/>
      <c r="C191" s="57"/>
    </row>
    <row r="192" spans="2:27" x14ac:dyDescent="0.25">
      <c r="B192" s="14"/>
      <c r="C192" s="57"/>
    </row>
    <row r="193" spans="2:3" x14ac:dyDescent="0.25">
      <c r="B193" s="14"/>
      <c r="C193" s="57"/>
    </row>
    <row r="194" spans="2:3" x14ac:dyDescent="0.25">
      <c r="B194" s="14"/>
      <c r="C194" s="57"/>
    </row>
    <row r="195" spans="2:3" x14ac:dyDescent="0.25">
      <c r="B195" s="14"/>
      <c r="C195" s="57"/>
    </row>
    <row r="196" spans="2:3" x14ac:dyDescent="0.25">
      <c r="B196" s="14"/>
      <c r="C196" s="57"/>
    </row>
    <row r="197" spans="2:3" x14ac:dyDescent="0.25">
      <c r="B197" s="14"/>
      <c r="C197" s="57"/>
    </row>
    <row r="198" spans="2:3" x14ac:dyDescent="0.25">
      <c r="B198" s="14"/>
      <c r="C198" s="57"/>
    </row>
    <row r="199" spans="2:3" x14ac:dyDescent="0.25">
      <c r="B199" s="14"/>
      <c r="C199" s="57"/>
    </row>
    <row r="200" spans="2:3" x14ac:dyDescent="0.25">
      <c r="B200" s="14"/>
      <c r="C200" s="57"/>
    </row>
    <row r="201" spans="2:3" x14ac:dyDescent="0.25">
      <c r="B201" s="14"/>
      <c r="C201" s="57"/>
    </row>
    <row r="202" spans="2:3" x14ac:dyDescent="0.25">
      <c r="B202" s="14"/>
      <c r="C202" s="57"/>
    </row>
    <row r="203" spans="2:3" x14ac:dyDescent="0.25">
      <c r="B203" s="14"/>
      <c r="C203" s="57"/>
    </row>
    <row r="204" spans="2:3" x14ac:dyDescent="0.25">
      <c r="B204" s="14"/>
      <c r="C204" s="57"/>
    </row>
    <row r="205" spans="2:3" x14ac:dyDescent="0.25">
      <c r="B205" s="14"/>
      <c r="C205" s="57"/>
    </row>
    <row r="206" spans="2:3" x14ac:dyDescent="0.25">
      <c r="B206" s="14"/>
      <c r="C206" s="57"/>
    </row>
    <row r="207" spans="2:3" x14ac:dyDescent="0.25">
      <c r="B207" s="14"/>
      <c r="C207" s="57"/>
    </row>
    <row r="208" spans="2:3" x14ac:dyDescent="0.25">
      <c r="B208" s="14"/>
      <c r="C208" s="57"/>
    </row>
    <row r="209" spans="2:3" x14ac:dyDescent="0.25">
      <c r="B209" s="14"/>
      <c r="C209" s="57"/>
    </row>
    <row r="210" spans="2:3" x14ac:dyDescent="0.25">
      <c r="B210" s="14"/>
      <c r="C210" s="57"/>
    </row>
    <row r="211" spans="2:3" x14ac:dyDescent="0.25">
      <c r="B211" s="14"/>
      <c r="C211" s="57"/>
    </row>
    <row r="212" spans="2:3" x14ac:dyDescent="0.25">
      <c r="B212" s="14"/>
      <c r="C212" s="57"/>
    </row>
    <row r="213" spans="2:3" x14ac:dyDescent="0.25">
      <c r="B213" s="14"/>
      <c r="C213" s="57"/>
    </row>
    <row r="214" spans="2:3" x14ac:dyDescent="0.25">
      <c r="B214" s="14"/>
      <c r="C214" s="57"/>
    </row>
    <row r="215" spans="2:3" x14ac:dyDescent="0.25">
      <c r="B215" s="14"/>
      <c r="C215" s="57"/>
    </row>
    <row r="216" spans="2:3" x14ac:dyDescent="0.25">
      <c r="B216" s="14"/>
      <c r="C216" s="57"/>
    </row>
    <row r="217" spans="2:3" x14ac:dyDescent="0.25">
      <c r="B217" s="14"/>
      <c r="C217" s="57"/>
    </row>
    <row r="218" spans="2:3" x14ac:dyDescent="0.25">
      <c r="B218" s="14"/>
      <c r="C218" s="57"/>
    </row>
    <row r="219" spans="2:3" x14ac:dyDescent="0.25">
      <c r="B219" s="14"/>
      <c r="C219" s="57"/>
    </row>
    <row r="220" spans="2:3" x14ac:dyDescent="0.25">
      <c r="B220" s="14"/>
      <c r="C220" s="57"/>
    </row>
    <row r="221" spans="2:3" x14ac:dyDescent="0.25">
      <c r="B221" s="14"/>
      <c r="C221" s="57"/>
    </row>
    <row r="222" spans="2:3" x14ac:dyDescent="0.25">
      <c r="B222" s="14"/>
      <c r="C222" s="57"/>
    </row>
    <row r="223" spans="2:3" x14ac:dyDescent="0.25">
      <c r="B223" s="14"/>
      <c r="C223" s="57"/>
    </row>
    <row r="224" spans="2:3" x14ac:dyDescent="0.25">
      <c r="B224" s="14"/>
      <c r="C224" s="57"/>
    </row>
    <row r="225" spans="2:3" x14ac:dyDescent="0.25">
      <c r="B225" s="14"/>
      <c r="C225" s="57"/>
    </row>
    <row r="226" spans="2:3" x14ac:dyDescent="0.25">
      <c r="B226" s="14"/>
      <c r="C226" s="57"/>
    </row>
    <row r="227" spans="2:3" x14ac:dyDescent="0.25">
      <c r="B227" s="14"/>
      <c r="C227" s="57"/>
    </row>
    <row r="228" spans="2:3" x14ac:dyDescent="0.25">
      <c r="B228" s="14"/>
      <c r="C228" s="57"/>
    </row>
    <row r="229" spans="2:3" x14ac:dyDescent="0.25">
      <c r="B229" s="14"/>
      <c r="C229" s="57"/>
    </row>
    <row r="230" spans="2:3" x14ac:dyDescent="0.25">
      <c r="B230" s="14"/>
      <c r="C230" s="57"/>
    </row>
    <row r="231" spans="2:3" x14ac:dyDescent="0.25">
      <c r="B231" s="14"/>
      <c r="C231" s="57"/>
    </row>
    <row r="232" spans="2:3" x14ac:dyDescent="0.25">
      <c r="B232" s="14"/>
      <c r="C232" s="57"/>
    </row>
    <row r="233" spans="2:3" x14ac:dyDescent="0.25">
      <c r="B233" s="14"/>
      <c r="C233" s="57"/>
    </row>
    <row r="234" spans="2:3" x14ac:dyDescent="0.25">
      <c r="B234" s="14"/>
      <c r="C234" s="57"/>
    </row>
    <row r="235" spans="2:3" x14ac:dyDescent="0.25">
      <c r="B235" s="14"/>
      <c r="C235" s="57"/>
    </row>
    <row r="236" spans="2:3" x14ac:dyDescent="0.25">
      <c r="B236" s="14"/>
      <c r="C236" s="57"/>
    </row>
    <row r="237" spans="2:3" x14ac:dyDescent="0.25">
      <c r="B237" s="14"/>
      <c r="C237" s="57"/>
    </row>
    <row r="238" spans="2:3" x14ac:dyDescent="0.25">
      <c r="B238" s="14"/>
      <c r="C238" s="57"/>
    </row>
    <row r="239" spans="2:3" x14ac:dyDescent="0.25">
      <c r="B239" s="14"/>
      <c r="C239" s="57"/>
    </row>
    <row r="240" spans="2:3" x14ac:dyDescent="0.25">
      <c r="B240" s="14"/>
      <c r="C240" s="57"/>
    </row>
    <row r="241" spans="2:3" x14ac:dyDescent="0.25">
      <c r="B241" s="14"/>
      <c r="C241" s="57"/>
    </row>
    <row r="242" spans="2:3" x14ac:dyDescent="0.25">
      <c r="B242" s="14"/>
      <c r="C242" s="57"/>
    </row>
    <row r="243" spans="2:3" x14ac:dyDescent="0.25">
      <c r="B243" s="14"/>
      <c r="C243" s="57"/>
    </row>
    <row r="244" spans="2:3" x14ac:dyDescent="0.25">
      <c r="B244" s="14"/>
      <c r="C244" s="57"/>
    </row>
    <row r="245" spans="2:3" x14ac:dyDescent="0.25">
      <c r="B245" s="14"/>
      <c r="C245" s="57"/>
    </row>
    <row r="246" spans="2:3" x14ac:dyDescent="0.25">
      <c r="B246" s="14"/>
      <c r="C246" s="57"/>
    </row>
    <row r="247" spans="2:3" x14ac:dyDescent="0.25">
      <c r="B247" s="14"/>
      <c r="C247" s="57"/>
    </row>
    <row r="248" spans="2:3" x14ac:dyDescent="0.25">
      <c r="B248" s="14"/>
      <c r="C248" s="57"/>
    </row>
    <row r="249" spans="2:3" x14ac:dyDescent="0.25">
      <c r="B249" s="14"/>
      <c r="C249" s="57"/>
    </row>
    <row r="250" spans="2:3" x14ac:dyDescent="0.25">
      <c r="B250" s="14"/>
      <c r="C250" s="57"/>
    </row>
    <row r="251" spans="2:3" x14ac:dyDescent="0.25">
      <c r="B251" s="14"/>
      <c r="C251" s="57"/>
    </row>
    <row r="252" spans="2:3" x14ac:dyDescent="0.25">
      <c r="B252" s="14"/>
      <c r="C252" s="57"/>
    </row>
    <row r="253" spans="2:3" x14ac:dyDescent="0.25">
      <c r="B253" s="14"/>
      <c r="C253" s="57"/>
    </row>
  </sheetData>
  <mergeCells count="232">
    <mergeCell ref="AD83:AE83"/>
    <mergeCell ref="AF83:AG83"/>
    <mergeCell ref="AH83:AI83"/>
    <mergeCell ref="AR82:AY82"/>
    <mergeCell ref="T82:AA82"/>
    <mergeCell ref="AV83:AW83"/>
    <mergeCell ref="AX83:AY83"/>
    <mergeCell ref="AJ83:AK83"/>
    <mergeCell ref="AB82:AI82"/>
    <mergeCell ref="AJ82:AQ82"/>
    <mergeCell ref="V83:W83"/>
    <mergeCell ref="X83:Y83"/>
    <mergeCell ref="Z83:AA83"/>
    <mergeCell ref="AB83:AC83"/>
    <mergeCell ref="AP83:AQ83"/>
    <mergeCell ref="AR83:AS83"/>
    <mergeCell ref="AT83:AU83"/>
    <mergeCell ref="AL83:AM83"/>
    <mergeCell ref="AN83:AO83"/>
    <mergeCell ref="B12:O12"/>
    <mergeCell ref="B21:O21"/>
    <mergeCell ref="D22:E22"/>
    <mergeCell ref="F22:G22"/>
    <mergeCell ref="H22:I22"/>
    <mergeCell ref="J22:K22"/>
    <mergeCell ref="L22:M22"/>
    <mergeCell ref="N22:O22"/>
    <mergeCell ref="B81:AY81"/>
    <mergeCell ref="L38:O38"/>
    <mergeCell ref="P38:S38"/>
    <mergeCell ref="T38:W38"/>
    <mergeCell ref="X38:AA38"/>
    <mergeCell ref="N7:O7"/>
    <mergeCell ref="N3:O3"/>
    <mergeCell ref="F4:G4"/>
    <mergeCell ref="H4:I4"/>
    <mergeCell ref="J4:K4"/>
    <mergeCell ref="L4:M4"/>
    <mergeCell ref="P9:Q9"/>
    <mergeCell ref="P10:Q10"/>
    <mergeCell ref="L9:M9"/>
    <mergeCell ref="N9:O9"/>
    <mergeCell ref="F6:G6"/>
    <mergeCell ref="H6:I6"/>
    <mergeCell ref="J6:K6"/>
    <mergeCell ref="L6:M6"/>
    <mergeCell ref="N4:O4"/>
    <mergeCell ref="F10:G10"/>
    <mergeCell ref="H10:I10"/>
    <mergeCell ref="J10:K10"/>
    <mergeCell ref="P3:Q3"/>
    <mergeCell ref="P4:Q4"/>
    <mergeCell ref="P5:Q5"/>
    <mergeCell ref="P6:Q6"/>
    <mergeCell ref="P7:Q7"/>
    <mergeCell ref="D6:E6"/>
    <mergeCell ref="D7:E7"/>
    <mergeCell ref="F7:G7"/>
    <mergeCell ref="H7:I7"/>
    <mergeCell ref="J7:K7"/>
    <mergeCell ref="P8:Q8"/>
    <mergeCell ref="B35:AA35"/>
    <mergeCell ref="D38:G38"/>
    <mergeCell ref="H38:K38"/>
    <mergeCell ref="N6:O6"/>
    <mergeCell ref="L10:M10"/>
    <mergeCell ref="N10:O10"/>
    <mergeCell ref="D8:E8"/>
    <mergeCell ref="F8:G8"/>
    <mergeCell ref="H8:I8"/>
    <mergeCell ref="L7:M7"/>
    <mergeCell ref="J8:K8"/>
    <mergeCell ref="L8:M8"/>
    <mergeCell ref="N8:O8"/>
    <mergeCell ref="D9:E9"/>
    <mergeCell ref="F9:G9"/>
    <mergeCell ref="H9:I9"/>
    <mergeCell ref="J9:K9"/>
    <mergeCell ref="D10:E10"/>
    <mergeCell ref="D3:E3"/>
    <mergeCell ref="D4:E4"/>
    <mergeCell ref="D5:E5"/>
    <mergeCell ref="F5:G5"/>
    <mergeCell ref="H5:I5"/>
    <mergeCell ref="J5:K5"/>
    <mergeCell ref="L5:M5"/>
    <mergeCell ref="N5:O5"/>
    <mergeCell ref="F3:G3"/>
    <mergeCell ref="H3:I3"/>
    <mergeCell ref="J3:K3"/>
    <mergeCell ref="L3:M3"/>
    <mergeCell ref="L83:M83"/>
    <mergeCell ref="N83:O83"/>
    <mergeCell ref="P83:Q83"/>
    <mergeCell ref="R83:S83"/>
    <mergeCell ref="T83:U83"/>
    <mergeCell ref="D82:K82"/>
    <mergeCell ref="L82:S82"/>
    <mergeCell ref="D13:E13"/>
    <mergeCell ref="F13:G13"/>
    <mergeCell ref="H13:I13"/>
    <mergeCell ref="J13:K13"/>
    <mergeCell ref="L13:M13"/>
    <mergeCell ref="N13:O13"/>
    <mergeCell ref="B29:AA29"/>
    <mergeCell ref="P30:S30"/>
    <mergeCell ref="T30:W30"/>
    <mergeCell ref="X30:AA30"/>
    <mergeCell ref="D83:E83"/>
    <mergeCell ref="F83:G83"/>
    <mergeCell ref="H83:I83"/>
    <mergeCell ref="J83:K83"/>
    <mergeCell ref="D170:E170"/>
    <mergeCell ref="F170:G170"/>
    <mergeCell ref="H170:I170"/>
    <mergeCell ref="J170:K170"/>
    <mergeCell ref="L170:M170"/>
    <mergeCell ref="N170:O170"/>
    <mergeCell ref="D125:O125"/>
    <mergeCell ref="D148:D149"/>
    <mergeCell ref="E148:E149"/>
    <mergeCell ref="D126:F126"/>
    <mergeCell ref="G126:I126"/>
    <mergeCell ref="J126:L126"/>
    <mergeCell ref="M126:O126"/>
    <mergeCell ref="G148:G149"/>
    <mergeCell ref="D147:G147"/>
    <mergeCell ref="H147:S147"/>
    <mergeCell ref="H148:J148"/>
    <mergeCell ref="B144:AQ144"/>
    <mergeCell ref="T175:W175"/>
    <mergeCell ref="X175:AA175"/>
    <mergeCell ref="D172:E172"/>
    <mergeCell ref="F172:G172"/>
    <mergeCell ref="H172:I172"/>
    <mergeCell ref="J172:K172"/>
    <mergeCell ref="L172:M172"/>
    <mergeCell ref="N172:O172"/>
    <mergeCell ref="D175:G175"/>
    <mergeCell ref="H175:K175"/>
    <mergeCell ref="L175:O175"/>
    <mergeCell ref="P175:S175"/>
    <mergeCell ref="B174:AA174"/>
    <mergeCell ref="X104:AA104"/>
    <mergeCell ref="D171:E171"/>
    <mergeCell ref="F171:G171"/>
    <mergeCell ref="H171:I171"/>
    <mergeCell ref="J171:K171"/>
    <mergeCell ref="L171:M171"/>
    <mergeCell ref="N171:O171"/>
    <mergeCell ref="D93:E93"/>
    <mergeCell ref="F93:G93"/>
    <mergeCell ref="H93:I93"/>
    <mergeCell ref="B124:AQ124"/>
    <mergeCell ref="AJ126:AJ127"/>
    <mergeCell ref="B168:O168"/>
    <mergeCell ref="D169:E169"/>
    <mergeCell ref="F169:G169"/>
    <mergeCell ref="H169:I169"/>
    <mergeCell ref="J169:K169"/>
    <mergeCell ref="L169:M169"/>
    <mergeCell ref="N169:O169"/>
    <mergeCell ref="J93:K93"/>
    <mergeCell ref="L93:M93"/>
    <mergeCell ref="N93:O93"/>
    <mergeCell ref="P125:AA125"/>
    <mergeCell ref="AB125:AE125"/>
    <mergeCell ref="AQ126:AQ127"/>
    <mergeCell ref="AF126:AF127"/>
    <mergeCell ref="AG126:AG127"/>
    <mergeCell ref="AH126:AH127"/>
    <mergeCell ref="AI126:AI127"/>
    <mergeCell ref="AB147:AE147"/>
    <mergeCell ref="AN125:AQ125"/>
    <mergeCell ref="AN126:AN127"/>
    <mergeCell ref="AO126:AO127"/>
    <mergeCell ref="AP126:AP127"/>
    <mergeCell ref="AF147:AI147"/>
    <mergeCell ref="AF125:AI125"/>
    <mergeCell ref="AL126:AL127"/>
    <mergeCell ref="AM126:AM127"/>
    <mergeCell ref="AJ125:AM125"/>
    <mergeCell ref="B146:AI146"/>
    <mergeCell ref="AC126:AC127"/>
    <mergeCell ref="AB126:AB127"/>
    <mergeCell ref="T147:W147"/>
    <mergeCell ref="X147:AA147"/>
    <mergeCell ref="T148:T149"/>
    <mergeCell ref="U148:U149"/>
    <mergeCell ref="B92:O92"/>
    <mergeCell ref="B37:AA37"/>
    <mergeCell ref="D30:G30"/>
    <mergeCell ref="H30:K30"/>
    <mergeCell ref="L30:O30"/>
    <mergeCell ref="Z148:Z149"/>
    <mergeCell ref="AA148:AA149"/>
    <mergeCell ref="B115:AA115"/>
    <mergeCell ref="D116:G116"/>
    <mergeCell ref="H116:K116"/>
    <mergeCell ref="L116:O116"/>
    <mergeCell ref="P116:S116"/>
    <mergeCell ref="T116:W116"/>
    <mergeCell ref="X116:AA116"/>
    <mergeCell ref="B103:AA103"/>
    <mergeCell ref="D104:G104"/>
    <mergeCell ref="H104:K104"/>
    <mergeCell ref="L104:O104"/>
    <mergeCell ref="P104:S104"/>
    <mergeCell ref="T104:W104"/>
    <mergeCell ref="V148:V149"/>
    <mergeCell ref="W148:W149"/>
    <mergeCell ref="X148:X149"/>
    <mergeCell ref="Y148:Y149"/>
    <mergeCell ref="AD126:AD127"/>
    <mergeCell ref="AE126:AE127"/>
    <mergeCell ref="AK126:AK127"/>
    <mergeCell ref="AG148:AG149"/>
    <mergeCell ref="AH148:AH149"/>
    <mergeCell ref="AI148:AI149"/>
    <mergeCell ref="Y126:AA126"/>
    <mergeCell ref="AF148:AF149"/>
    <mergeCell ref="P126:R126"/>
    <mergeCell ref="S126:U126"/>
    <mergeCell ref="V126:X126"/>
    <mergeCell ref="F148:F149"/>
    <mergeCell ref="AB148:AB149"/>
    <mergeCell ref="AC148:AC149"/>
    <mergeCell ref="AD148:AD149"/>
    <mergeCell ref="AE148:AE149"/>
    <mergeCell ref="K148:M148"/>
    <mergeCell ref="N148:P148"/>
    <mergeCell ref="Q148:S148"/>
  </mergeCells>
  <pageMargins left="0.7" right="0.7" top="0.75" bottom="0.75" header="0.3" footer="0.3"/>
  <pageSetup orientation="portrait" r:id="rId1"/>
  <ignoredErrors>
    <ignoredError sqref="D19:O19" formulaRange="1"/>
    <ignoredError sqref="R131:AA141 J154:S16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DC08D-F8CC-4D88-8531-E24BEF97A935}">
  <dimension ref="A2:AA122"/>
  <sheetViews>
    <sheetView zoomScaleNormal="100" workbookViewId="0">
      <pane xSplit="3" topLeftCell="D1" activePane="topRight" state="frozen"/>
      <selection pane="topRight" activeCell="B13" sqref="B13"/>
    </sheetView>
  </sheetViews>
  <sheetFormatPr baseColWidth="10" defaultColWidth="13.28515625" defaultRowHeight="12" x14ac:dyDescent="0.25"/>
  <cols>
    <col min="1" max="1" width="2.7109375" style="5" customWidth="1"/>
    <col min="2" max="2" width="39.5703125" style="13" customWidth="1"/>
    <col min="3" max="3" width="36.7109375" style="52" customWidth="1"/>
    <col min="4" max="27" width="11" style="5" customWidth="1"/>
    <col min="28" max="46" width="9.5703125" style="5" customWidth="1"/>
    <col min="47" max="16384" width="13.28515625" style="5"/>
  </cols>
  <sheetData>
    <row r="2" spans="1:27" ht="12.75" x14ac:dyDescent="0.25">
      <c r="B2" s="77" t="s">
        <v>135</v>
      </c>
      <c r="C2" s="78"/>
      <c r="D2" s="78"/>
      <c r="E2" s="78"/>
      <c r="F2" s="78"/>
      <c r="G2" s="78"/>
      <c r="H2" s="78"/>
      <c r="I2" s="78"/>
      <c r="J2" s="78"/>
      <c r="K2" s="78"/>
      <c r="L2" s="78"/>
      <c r="M2" s="78"/>
      <c r="N2" s="78"/>
      <c r="O2" s="78"/>
      <c r="P2" s="78"/>
      <c r="Q2" s="78"/>
      <c r="R2" s="78"/>
      <c r="S2" s="78"/>
      <c r="T2" s="78"/>
      <c r="U2" s="78"/>
      <c r="V2" s="78"/>
      <c r="W2" s="78"/>
      <c r="X2" s="78"/>
      <c r="Y2" s="78"/>
      <c r="Z2" s="78"/>
      <c r="AA2" s="79"/>
    </row>
    <row r="3" spans="1:27" x14ac:dyDescent="0.2">
      <c r="B3" s="41" t="s">
        <v>1</v>
      </c>
      <c r="C3" s="53" t="s">
        <v>188</v>
      </c>
      <c r="D3" s="73" t="s">
        <v>2</v>
      </c>
      <c r="E3" s="73"/>
      <c r="F3" s="73"/>
      <c r="G3" s="73"/>
      <c r="H3" s="73" t="s">
        <v>3</v>
      </c>
      <c r="I3" s="73"/>
      <c r="J3" s="73"/>
      <c r="K3" s="73"/>
      <c r="L3" s="73" t="s">
        <v>4</v>
      </c>
      <c r="M3" s="73"/>
      <c r="N3" s="73"/>
      <c r="O3" s="73"/>
      <c r="P3" s="73" t="s">
        <v>5</v>
      </c>
      <c r="Q3" s="73"/>
      <c r="R3" s="73"/>
      <c r="S3" s="73"/>
      <c r="T3" s="73" t="s">
        <v>6</v>
      </c>
      <c r="U3" s="73"/>
      <c r="V3" s="73"/>
      <c r="W3" s="73"/>
      <c r="X3" s="73" t="s">
        <v>7</v>
      </c>
      <c r="Y3" s="73"/>
      <c r="Z3" s="73"/>
      <c r="AA3" s="73"/>
    </row>
    <row r="4" spans="1:27" x14ac:dyDescent="0.2">
      <c r="B4" s="44" t="s">
        <v>17</v>
      </c>
      <c r="C4" s="50" t="s">
        <v>196</v>
      </c>
      <c r="D4" s="22">
        <v>2018</v>
      </c>
      <c r="E4" s="22">
        <v>2019</v>
      </c>
      <c r="F4" s="22">
        <v>2020</v>
      </c>
      <c r="G4" s="22">
        <v>2021</v>
      </c>
      <c r="H4" s="22">
        <v>2018</v>
      </c>
      <c r="I4" s="22">
        <v>2019</v>
      </c>
      <c r="J4" s="22">
        <v>2020</v>
      </c>
      <c r="K4" s="22">
        <v>2021</v>
      </c>
      <c r="L4" s="22">
        <v>2018</v>
      </c>
      <c r="M4" s="22">
        <v>2019</v>
      </c>
      <c r="N4" s="22">
        <v>2020</v>
      </c>
      <c r="O4" s="22">
        <v>2021</v>
      </c>
      <c r="P4" s="22">
        <v>2018</v>
      </c>
      <c r="Q4" s="22">
        <v>2019</v>
      </c>
      <c r="R4" s="22">
        <v>2020</v>
      </c>
      <c r="S4" s="22">
        <v>2021</v>
      </c>
      <c r="T4" s="22">
        <v>2018</v>
      </c>
      <c r="U4" s="22">
        <v>2019</v>
      </c>
      <c r="V4" s="22">
        <v>2020</v>
      </c>
      <c r="W4" s="22">
        <v>2021</v>
      </c>
      <c r="X4" s="22">
        <v>2018</v>
      </c>
      <c r="Y4" s="22">
        <v>2019</v>
      </c>
      <c r="Z4" s="22">
        <v>2020</v>
      </c>
      <c r="AA4" s="22">
        <v>2021</v>
      </c>
    </row>
    <row r="5" spans="1:27" x14ac:dyDescent="0.2">
      <c r="B5" s="45" t="s">
        <v>136</v>
      </c>
      <c r="C5" s="51" t="s">
        <v>293</v>
      </c>
      <c r="D5" s="6">
        <v>36.5</v>
      </c>
      <c r="E5" s="6">
        <v>236.4</v>
      </c>
      <c r="F5" s="6">
        <v>173.83</v>
      </c>
      <c r="G5" s="6">
        <v>325.66000000000003</v>
      </c>
      <c r="H5" s="6">
        <v>1587595.16</v>
      </c>
      <c r="I5" s="6">
        <v>2284557</v>
      </c>
      <c r="J5" s="6">
        <v>2324929.92</v>
      </c>
      <c r="K5" s="6">
        <v>2431926.86</v>
      </c>
      <c r="L5" s="6">
        <v>199906.98</v>
      </c>
      <c r="M5" s="6">
        <v>260616.31</v>
      </c>
      <c r="N5" s="6">
        <v>193850.21</v>
      </c>
      <c r="O5" s="6">
        <v>244973.72</v>
      </c>
      <c r="P5" s="6">
        <v>35020.99</v>
      </c>
      <c r="Q5" s="6">
        <v>35525.39</v>
      </c>
      <c r="R5" s="6">
        <v>31114.7</v>
      </c>
      <c r="S5" s="6">
        <v>36059.980000000003</v>
      </c>
      <c r="T5" s="6" t="s">
        <v>137</v>
      </c>
      <c r="U5" s="6" t="s">
        <v>137</v>
      </c>
      <c r="V5" s="6">
        <v>1564943.84</v>
      </c>
      <c r="W5" s="6">
        <v>1642925.94</v>
      </c>
      <c r="X5" s="6" t="s">
        <v>137</v>
      </c>
      <c r="Y5" s="6">
        <v>495.5</v>
      </c>
      <c r="Z5" s="6">
        <v>426.65</v>
      </c>
      <c r="AA5" s="6">
        <v>391.21</v>
      </c>
    </row>
    <row r="6" spans="1:27" x14ac:dyDescent="0.2">
      <c r="B6" s="45" t="s">
        <v>138</v>
      </c>
      <c r="C6" s="51" t="s">
        <v>294</v>
      </c>
      <c r="D6" s="6">
        <v>2565.4</v>
      </c>
      <c r="E6" s="6">
        <v>2166</v>
      </c>
      <c r="F6" s="6">
        <v>1370.35</v>
      </c>
      <c r="G6" s="6">
        <v>3070</v>
      </c>
      <c r="H6" s="6">
        <v>10081.92</v>
      </c>
      <c r="I6" s="6">
        <v>11223</v>
      </c>
      <c r="J6" s="6">
        <v>12041</v>
      </c>
      <c r="K6" s="6">
        <v>1134.21</v>
      </c>
      <c r="L6" s="6">
        <v>5203.42</v>
      </c>
      <c r="M6" s="6">
        <v>11350</v>
      </c>
      <c r="N6" s="6">
        <v>9935.68</v>
      </c>
      <c r="O6" s="6">
        <v>10469.129999999999</v>
      </c>
      <c r="P6" s="6">
        <v>3339.96</v>
      </c>
      <c r="Q6" s="6">
        <v>3271.68</v>
      </c>
      <c r="R6" s="6">
        <v>2629.3</v>
      </c>
      <c r="S6" s="6">
        <v>2473.88</v>
      </c>
      <c r="T6" s="6" t="s">
        <v>137</v>
      </c>
      <c r="U6" s="6" t="s">
        <v>137</v>
      </c>
      <c r="V6" s="6">
        <v>2876.42</v>
      </c>
      <c r="W6" s="6">
        <v>2319.81</v>
      </c>
      <c r="X6" s="6" t="s">
        <v>137</v>
      </c>
      <c r="Y6" s="6">
        <v>8603.82</v>
      </c>
      <c r="Z6" s="6">
        <v>8603.82</v>
      </c>
      <c r="AA6" s="6">
        <v>8154.87</v>
      </c>
    </row>
    <row r="7" spans="1:27" x14ac:dyDescent="0.2">
      <c r="B7" s="45" t="s">
        <v>139</v>
      </c>
      <c r="C7" s="54" t="s">
        <v>295</v>
      </c>
      <c r="D7" s="6">
        <v>0</v>
      </c>
      <c r="E7" s="6">
        <v>68.11</v>
      </c>
      <c r="F7" s="6">
        <v>74.88</v>
      </c>
      <c r="G7" s="6">
        <v>63.36</v>
      </c>
      <c r="H7" s="6">
        <v>0</v>
      </c>
      <c r="I7" s="6">
        <v>0</v>
      </c>
      <c r="J7" s="6">
        <v>0</v>
      </c>
      <c r="K7" s="6">
        <v>0</v>
      </c>
      <c r="L7" s="6">
        <v>0</v>
      </c>
      <c r="M7" s="6">
        <v>0</v>
      </c>
      <c r="N7" s="6">
        <v>0</v>
      </c>
      <c r="O7" s="6">
        <v>0</v>
      </c>
      <c r="P7" s="6">
        <v>0</v>
      </c>
      <c r="Q7" s="6">
        <v>0</v>
      </c>
      <c r="R7" s="6">
        <v>0</v>
      </c>
      <c r="S7" s="6">
        <v>0</v>
      </c>
      <c r="T7" s="6" t="s">
        <v>137</v>
      </c>
      <c r="U7" s="6" t="s">
        <v>137</v>
      </c>
      <c r="V7" s="6">
        <v>0</v>
      </c>
      <c r="W7" s="6">
        <v>0</v>
      </c>
      <c r="X7" s="6" t="s">
        <v>137</v>
      </c>
      <c r="Y7" s="6">
        <v>0</v>
      </c>
      <c r="Z7" s="6">
        <v>0</v>
      </c>
      <c r="AA7" s="6">
        <v>0</v>
      </c>
    </row>
    <row r="8" spans="1:27" x14ac:dyDescent="0.2">
      <c r="B8" s="45" t="s">
        <v>140</v>
      </c>
      <c r="C8" s="51" t="s">
        <v>296</v>
      </c>
      <c r="D8" s="6">
        <v>2601.9</v>
      </c>
      <c r="E8" s="6">
        <v>2470.5100000000002</v>
      </c>
      <c r="F8" s="6">
        <v>1619.06</v>
      </c>
      <c r="G8" s="6">
        <v>3459.02</v>
      </c>
      <c r="H8" s="6">
        <v>1597677.0799999998</v>
      </c>
      <c r="I8" s="6">
        <v>2295780</v>
      </c>
      <c r="J8" s="6">
        <v>2336970.92</v>
      </c>
      <c r="K8" s="6">
        <v>2433061.0699999998</v>
      </c>
      <c r="L8" s="6">
        <v>205110.40000000002</v>
      </c>
      <c r="M8" s="6">
        <v>271966.31</v>
      </c>
      <c r="N8" s="6">
        <v>203785.88999999998</v>
      </c>
      <c r="O8" s="6">
        <v>255442.85</v>
      </c>
      <c r="P8" s="6">
        <v>38360.949999999997</v>
      </c>
      <c r="Q8" s="6">
        <v>38797.07</v>
      </c>
      <c r="R8" s="6">
        <v>33744</v>
      </c>
      <c r="S8" s="6">
        <v>38533.86</v>
      </c>
      <c r="T8" s="6" t="s">
        <v>137</v>
      </c>
      <c r="U8" s="6" t="s">
        <v>137</v>
      </c>
      <c r="V8" s="6">
        <v>1567820.26</v>
      </c>
      <c r="W8" s="6">
        <v>1645245.75</v>
      </c>
      <c r="X8" s="6" t="s">
        <v>137</v>
      </c>
      <c r="Y8" s="6">
        <v>9099.32</v>
      </c>
      <c r="Z8" s="6">
        <v>9030.4699999999993</v>
      </c>
      <c r="AA8" s="6">
        <v>8546.08</v>
      </c>
    </row>
    <row r="9" spans="1:27" ht="11.25" customHeight="1" x14ac:dyDescent="0.25">
      <c r="A9" s="12"/>
      <c r="B9" s="12"/>
      <c r="C9" s="55"/>
      <c r="D9" s="12"/>
      <c r="E9" s="12"/>
      <c r="F9" s="12"/>
      <c r="G9" s="12"/>
      <c r="H9" s="12"/>
      <c r="I9" s="12"/>
      <c r="J9" s="12"/>
      <c r="K9" s="12"/>
      <c r="L9" s="12"/>
      <c r="M9" s="12"/>
      <c r="N9" s="12"/>
      <c r="O9" s="12"/>
      <c r="P9" s="12"/>
      <c r="Q9" s="12"/>
      <c r="R9" s="12"/>
      <c r="S9" s="12"/>
      <c r="T9" s="12"/>
      <c r="U9" s="12"/>
      <c r="V9" s="12"/>
      <c r="W9" s="12"/>
      <c r="X9" s="12"/>
      <c r="Y9" s="12"/>
      <c r="Z9" s="12"/>
      <c r="AA9" s="12"/>
    </row>
    <row r="10" spans="1:27" ht="11.25" customHeight="1" x14ac:dyDescent="0.25">
      <c r="A10" s="12"/>
      <c r="B10" s="77" t="s">
        <v>141</v>
      </c>
      <c r="C10" s="78"/>
      <c r="D10" s="78"/>
      <c r="E10" s="78"/>
      <c r="F10" s="78"/>
      <c r="G10" s="78"/>
      <c r="H10" s="78"/>
      <c r="I10" s="78"/>
      <c r="J10" s="78"/>
      <c r="K10" s="78"/>
      <c r="L10" s="78"/>
      <c r="M10" s="78"/>
      <c r="N10" s="78"/>
      <c r="O10" s="78"/>
      <c r="P10" s="78"/>
      <c r="Q10" s="78"/>
      <c r="R10" s="78"/>
      <c r="S10" s="78"/>
      <c r="T10" s="78"/>
      <c r="U10" s="78"/>
      <c r="V10" s="78"/>
      <c r="W10" s="78"/>
      <c r="X10" s="78"/>
      <c r="Y10" s="78"/>
      <c r="Z10" s="78"/>
      <c r="AA10" s="79"/>
    </row>
    <row r="11" spans="1:27" ht="11.25" customHeight="1" x14ac:dyDescent="0.2">
      <c r="A11" s="12"/>
      <c r="B11" s="41" t="s">
        <v>1</v>
      </c>
      <c r="C11" s="53" t="s">
        <v>188</v>
      </c>
      <c r="D11" s="73" t="s">
        <v>2</v>
      </c>
      <c r="E11" s="73"/>
      <c r="F11" s="73"/>
      <c r="G11" s="73"/>
      <c r="H11" s="73" t="s">
        <v>3</v>
      </c>
      <c r="I11" s="73"/>
      <c r="J11" s="73"/>
      <c r="K11" s="73"/>
      <c r="L11" s="73" t="s">
        <v>4</v>
      </c>
      <c r="M11" s="73"/>
      <c r="N11" s="73"/>
      <c r="O11" s="73"/>
      <c r="P11" s="73" t="s">
        <v>5</v>
      </c>
      <c r="Q11" s="73"/>
      <c r="R11" s="73"/>
      <c r="S11" s="73"/>
      <c r="T11" s="73" t="s">
        <v>6</v>
      </c>
      <c r="U11" s="73"/>
      <c r="V11" s="73"/>
      <c r="W11" s="73"/>
      <c r="X11" s="73" t="s">
        <v>7</v>
      </c>
      <c r="Y11" s="73"/>
      <c r="Z11" s="73"/>
      <c r="AA11" s="73"/>
    </row>
    <row r="12" spans="1:27" ht="11.25" customHeight="1" x14ac:dyDescent="0.2">
      <c r="A12" s="12"/>
      <c r="B12" s="44" t="s">
        <v>17</v>
      </c>
      <c r="C12" s="50" t="s">
        <v>196</v>
      </c>
      <c r="D12" s="22">
        <v>2018</v>
      </c>
      <c r="E12" s="22">
        <v>2019</v>
      </c>
      <c r="F12" s="22">
        <v>2020</v>
      </c>
      <c r="G12" s="22">
        <v>2021</v>
      </c>
      <c r="H12" s="22">
        <v>2018</v>
      </c>
      <c r="I12" s="22">
        <v>2019</v>
      </c>
      <c r="J12" s="22">
        <v>2020</v>
      </c>
      <c r="K12" s="22">
        <v>2021</v>
      </c>
      <c r="L12" s="22">
        <v>2018</v>
      </c>
      <c r="M12" s="22">
        <v>2019</v>
      </c>
      <c r="N12" s="22">
        <v>2020</v>
      </c>
      <c r="O12" s="22">
        <v>2021</v>
      </c>
      <c r="P12" s="22">
        <v>2018</v>
      </c>
      <c r="Q12" s="22">
        <v>2019</v>
      </c>
      <c r="R12" s="22">
        <v>2020</v>
      </c>
      <c r="S12" s="22">
        <v>2021</v>
      </c>
      <c r="T12" s="22">
        <v>2018</v>
      </c>
      <c r="U12" s="22">
        <v>2019</v>
      </c>
      <c r="V12" s="22">
        <v>2020</v>
      </c>
      <c r="W12" s="22">
        <v>2021</v>
      </c>
      <c r="X12" s="22">
        <v>2018</v>
      </c>
      <c r="Y12" s="22">
        <v>2019</v>
      </c>
      <c r="Z12" s="22">
        <v>2020</v>
      </c>
      <c r="AA12" s="22">
        <v>2021</v>
      </c>
    </row>
    <row r="13" spans="1:27" ht="11.25" customHeight="1" x14ac:dyDescent="0.2">
      <c r="A13" s="12"/>
      <c r="B13" s="45" t="s">
        <v>142</v>
      </c>
      <c r="C13" s="51" t="s">
        <v>297</v>
      </c>
      <c r="D13" s="6">
        <v>0</v>
      </c>
      <c r="E13" s="6">
        <v>0</v>
      </c>
      <c r="F13" s="6">
        <v>0.28000000000000003</v>
      </c>
      <c r="G13" s="6">
        <v>0.28000000000000003</v>
      </c>
      <c r="H13" s="6">
        <v>0</v>
      </c>
      <c r="I13" s="6">
        <v>0</v>
      </c>
      <c r="J13" s="6">
        <v>0</v>
      </c>
      <c r="K13" s="6">
        <v>0</v>
      </c>
      <c r="L13" s="6">
        <v>0</v>
      </c>
      <c r="M13" s="6">
        <v>0</v>
      </c>
      <c r="N13" s="6">
        <v>0</v>
      </c>
      <c r="O13" s="6">
        <v>0</v>
      </c>
      <c r="P13" s="6">
        <v>0</v>
      </c>
      <c r="Q13" s="6">
        <v>0</v>
      </c>
      <c r="R13" s="6">
        <v>0</v>
      </c>
      <c r="S13" s="6">
        <v>0</v>
      </c>
      <c r="T13" s="6" t="s">
        <v>137</v>
      </c>
      <c r="U13" s="6" t="s">
        <v>137</v>
      </c>
      <c r="V13" s="6">
        <v>0</v>
      </c>
      <c r="W13" s="6">
        <v>0</v>
      </c>
      <c r="X13" s="6" t="s">
        <v>137</v>
      </c>
      <c r="Y13" s="6">
        <v>0</v>
      </c>
      <c r="Z13" s="6">
        <v>0</v>
      </c>
      <c r="AA13" s="6">
        <v>0</v>
      </c>
    </row>
    <row r="14" spans="1:27" ht="11.25" customHeight="1" x14ac:dyDescent="0.2">
      <c r="A14" s="12"/>
      <c r="B14" s="45" t="s">
        <v>143</v>
      </c>
      <c r="C14" s="51" t="s">
        <v>298</v>
      </c>
      <c r="D14" s="6">
        <v>0</v>
      </c>
      <c r="E14" s="6">
        <v>0</v>
      </c>
      <c r="F14" s="6">
        <v>0</v>
      </c>
      <c r="G14" s="6">
        <v>0</v>
      </c>
      <c r="H14" s="6">
        <v>0</v>
      </c>
      <c r="I14" s="6">
        <v>0</v>
      </c>
      <c r="J14" s="6">
        <v>0</v>
      </c>
      <c r="K14" s="6">
        <v>0.5</v>
      </c>
      <c r="L14" s="6">
        <v>0</v>
      </c>
      <c r="M14" s="6">
        <v>0</v>
      </c>
      <c r="N14" s="6">
        <v>0</v>
      </c>
      <c r="O14" s="6">
        <v>0</v>
      </c>
      <c r="P14" s="6">
        <v>0</v>
      </c>
      <c r="Q14" s="6">
        <v>0</v>
      </c>
      <c r="R14" s="6">
        <v>0</v>
      </c>
      <c r="S14" s="6">
        <v>0</v>
      </c>
      <c r="T14" s="6" t="s">
        <v>137</v>
      </c>
      <c r="U14" s="6" t="s">
        <v>137</v>
      </c>
      <c r="V14" s="6">
        <v>0</v>
      </c>
      <c r="W14" s="6">
        <v>0</v>
      </c>
      <c r="X14" s="6" t="s">
        <v>137</v>
      </c>
      <c r="Y14" s="6">
        <v>0</v>
      </c>
      <c r="Z14" s="6">
        <v>0</v>
      </c>
      <c r="AA14" s="6">
        <v>0</v>
      </c>
    </row>
    <row r="15" spans="1:27" ht="11.25" customHeight="1" x14ac:dyDescent="0.2">
      <c r="A15" s="12"/>
      <c r="B15" s="45" t="s">
        <v>144</v>
      </c>
      <c r="C15" s="51" t="s">
        <v>299</v>
      </c>
      <c r="D15" s="6">
        <v>0</v>
      </c>
      <c r="E15" s="6">
        <v>0</v>
      </c>
      <c r="F15" s="6">
        <v>0</v>
      </c>
      <c r="G15" s="6">
        <v>0</v>
      </c>
      <c r="H15" s="6">
        <v>0</v>
      </c>
      <c r="I15" s="6">
        <v>0</v>
      </c>
      <c r="J15" s="6">
        <v>0</v>
      </c>
      <c r="K15" s="6">
        <v>0</v>
      </c>
      <c r="L15" s="6">
        <v>0</v>
      </c>
      <c r="M15" s="6">
        <v>0</v>
      </c>
      <c r="N15" s="6">
        <v>0</v>
      </c>
      <c r="O15" s="6">
        <v>0</v>
      </c>
      <c r="P15" s="6">
        <v>0</v>
      </c>
      <c r="Q15" s="6">
        <v>0</v>
      </c>
      <c r="R15" s="6">
        <v>0</v>
      </c>
      <c r="S15" s="6">
        <v>0</v>
      </c>
      <c r="T15" s="6" t="s">
        <v>137</v>
      </c>
      <c r="U15" s="6" t="s">
        <v>137</v>
      </c>
      <c r="V15" s="6">
        <v>0</v>
      </c>
      <c r="W15" s="6">
        <v>0</v>
      </c>
      <c r="X15" s="6" t="s">
        <v>137</v>
      </c>
      <c r="Y15" s="6">
        <v>0</v>
      </c>
      <c r="Z15" s="6">
        <v>0</v>
      </c>
      <c r="AA15" s="6">
        <v>0</v>
      </c>
    </row>
    <row r="16" spans="1:27" ht="11.25" customHeight="1" x14ac:dyDescent="0.2">
      <c r="A16" s="12"/>
      <c r="B16" s="45" t="s">
        <v>145</v>
      </c>
      <c r="C16" s="51" t="s">
        <v>300</v>
      </c>
      <c r="D16" s="6">
        <v>0</v>
      </c>
      <c r="E16" s="6">
        <v>0</v>
      </c>
      <c r="F16" s="6">
        <v>0</v>
      </c>
      <c r="G16" s="6">
        <v>0</v>
      </c>
      <c r="H16" s="6">
        <v>0</v>
      </c>
      <c r="I16" s="6">
        <v>0</v>
      </c>
      <c r="J16" s="6">
        <v>0</v>
      </c>
      <c r="K16" s="6">
        <v>0</v>
      </c>
      <c r="L16" s="6">
        <v>0</v>
      </c>
      <c r="M16" s="6">
        <v>0</v>
      </c>
      <c r="N16" s="6">
        <v>0</v>
      </c>
      <c r="O16" s="6">
        <v>0</v>
      </c>
      <c r="P16" s="6">
        <v>0</v>
      </c>
      <c r="Q16" s="6">
        <v>0</v>
      </c>
      <c r="R16" s="6">
        <v>0</v>
      </c>
      <c r="S16" s="6">
        <v>0</v>
      </c>
      <c r="T16" s="6" t="s">
        <v>137</v>
      </c>
      <c r="U16" s="6" t="s">
        <v>137</v>
      </c>
      <c r="V16" s="6">
        <v>0</v>
      </c>
      <c r="W16" s="6">
        <v>0</v>
      </c>
      <c r="X16" s="6" t="s">
        <v>137</v>
      </c>
      <c r="Y16" s="6">
        <v>0</v>
      </c>
      <c r="Z16" s="6">
        <v>0</v>
      </c>
      <c r="AA16" s="6">
        <v>0</v>
      </c>
    </row>
    <row r="17" spans="1:27" ht="11.25" customHeight="1" x14ac:dyDescent="0.2">
      <c r="A17" s="12"/>
      <c r="B17" s="45" t="s">
        <v>146</v>
      </c>
      <c r="C17" s="51" t="s">
        <v>301</v>
      </c>
      <c r="D17" s="6">
        <v>6.48</v>
      </c>
      <c r="E17" s="6">
        <v>6.72</v>
      </c>
      <c r="F17" s="6">
        <v>10.93</v>
      </c>
      <c r="G17" s="6">
        <v>5.69</v>
      </c>
      <c r="H17" s="6">
        <v>5.16</v>
      </c>
      <c r="I17" s="6">
        <v>4.91</v>
      </c>
      <c r="J17" s="6">
        <v>3.3</v>
      </c>
      <c r="K17" s="6">
        <v>2</v>
      </c>
      <c r="L17" s="6">
        <v>0</v>
      </c>
      <c r="M17" s="6">
        <v>0</v>
      </c>
      <c r="N17" s="6">
        <v>3.5</v>
      </c>
      <c r="O17" s="6">
        <v>1.45</v>
      </c>
      <c r="P17" s="6">
        <v>0</v>
      </c>
      <c r="Q17" s="6">
        <v>7.73</v>
      </c>
      <c r="R17" s="6">
        <v>3.68</v>
      </c>
      <c r="S17" s="6">
        <v>3.11</v>
      </c>
      <c r="T17" s="6" t="s">
        <v>137</v>
      </c>
      <c r="U17" s="6" t="s">
        <v>137</v>
      </c>
      <c r="V17" s="6">
        <v>1.44</v>
      </c>
      <c r="W17" s="6">
        <v>2.3199999999999998</v>
      </c>
      <c r="X17" s="6" t="s">
        <v>137</v>
      </c>
      <c r="Y17" s="6">
        <v>1.19</v>
      </c>
      <c r="Z17" s="6">
        <v>0.93</v>
      </c>
      <c r="AA17" s="6">
        <v>1.87</v>
      </c>
    </row>
    <row r="18" spans="1:27" ht="11.25" customHeight="1" x14ac:dyDescent="0.2">
      <c r="A18" s="12"/>
      <c r="B18" s="45" t="s">
        <v>147</v>
      </c>
      <c r="C18" s="51" t="s">
        <v>302</v>
      </c>
      <c r="D18" s="6">
        <v>0</v>
      </c>
      <c r="E18" s="6">
        <v>0</v>
      </c>
      <c r="F18" s="6">
        <v>0</v>
      </c>
      <c r="G18" s="6">
        <v>0</v>
      </c>
      <c r="H18" s="6">
        <v>0</v>
      </c>
      <c r="I18" s="6">
        <v>0</v>
      </c>
      <c r="J18" s="6">
        <v>0</v>
      </c>
      <c r="K18" s="6">
        <v>0</v>
      </c>
      <c r="L18" s="6">
        <v>0</v>
      </c>
      <c r="M18" s="6">
        <v>0</v>
      </c>
      <c r="N18" s="6">
        <v>0</v>
      </c>
      <c r="O18" s="6">
        <v>0</v>
      </c>
      <c r="P18" s="6">
        <v>0</v>
      </c>
      <c r="Q18" s="6">
        <v>0</v>
      </c>
      <c r="R18" s="6">
        <v>0</v>
      </c>
      <c r="S18" s="6">
        <v>0</v>
      </c>
      <c r="T18" s="6" t="s">
        <v>137</v>
      </c>
      <c r="U18" s="6" t="s">
        <v>137</v>
      </c>
      <c r="V18" s="6">
        <v>0</v>
      </c>
      <c r="W18" s="6">
        <v>0</v>
      </c>
      <c r="X18" s="6" t="s">
        <v>137</v>
      </c>
      <c r="Y18" s="6">
        <v>0</v>
      </c>
      <c r="Z18" s="6">
        <v>0</v>
      </c>
      <c r="AA18" s="6">
        <v>0.06</v>
      </c>
    </row>
    <row r="19" spans="1:27" ht="11.25" customHeight="1" x14ac:dyDescent="0.2">
      <c r="A19" s="12"/>
      <c r="B19" s="45" t="s">
        <v>148</v>
      </c>
      <c r="C19" s="51" t="s">
        <v>303</v>
      </c>
      <c r="D19" s="6">
        <f>+SUM(D13:D18)</f>
        <v>6.48</v>
      </c>
      <c r="E19" s="6">
        <f t="shared" ref="E19:S19" si="0">+SUM(E13:E18)</f>
        <v>6.72</v>
      </c>
      <c r="F19" s="6">
        <f t="shared" si="0"/>
        <v>11.209999999999999</v>
      </c>
      <c r="G19" s="6">
        <f t="shared" si="0"/>
        <v>5.9700000000000006</v>
      </c>
      <c r="H19" s="6">
        <f t="shared" si="0"/>
        <v>5.16</v>
      </c>
      <c r="I19" s="6">
        <f t="shared" si="0"/>
        <v>4.91</v>
      </c>
      <c r="J19" s="6">
        <f t="shared" si="0"/>
        <v>3.3</v>
      </c>
      <c r="K19" s="6">
        <f t="shared" si="0"/>
        <v>2.5</v>
      </c>
      <c r="L19" s="6">
        <f t="shared" si="0"/>
        <v>0</v>
      </c>
      <c r="M19" s="6">
        <f t="shared" si="0"/>
        <v>0</v>
      </c>
      <c r="N19" s="6">
        <f t="shared" si="0"/>
        <v>3.5</v>
      </c>
      <c r="O19" s="6">
        <f t="shared" si="0"/>
        <v>1.45</v>
      </c>
      <c r="P19" s="6">
        <f t="shared" si="0"/>
        <v>0</v>
      </c>
      <c r="Q19" s="6">
        <f t="shared" si="0"/>
        <v>7.73</v>
      </c>
      <c r="R19" s="6">
        <f t="shared" si="0"/>
        <v>3.68</v>
      </c>
      <c r="S19" s="6">
        <f t="shared" si="0"/>
        <v>3.11</v>
      </c>
      <c r="T19" s="6" t="s">
        <v>137</v>
      </c>
      <c r="U19" s="6" t="s">
        <v>137</v>
      </c>
      <c r="V19" s="6">
        <f>+SUM(V13:V18)</f>
        <v>1.44</v>
      </c>
      <c r="W19" s="6">
        <f t="shared" ref="W19:AA19" si="1">+SUM(W13:W18)</f>
        <v>2.3199999999999998</v>
      </c>
      <c r="X19" s="6">
        <f t="shared" si="1"/>
        <v>0</v>
      </c>
      <c r="Y19" s="6">
        <f t="shared" si="1"/>
        <v>1.19</v>
      </c>
      <c r="Z19" s="6">
        <f t="shared" si="1"/>
        <v>0.93</v>
      </c>
      <c r="AA19" s="6">
        <f t="shared" si="1"/>
        <v>1.9300000000000002</v>
      </c>
    </row>
    <row r="20" spans="1:27" x14ac:dyDescent="0.25">
      <c r="A20" s="12"/>
      <c r="B20" s="12"/>
      <c r="C20" s="55"/>
      <c r="D20" s="12"/>
      <c r="E20" s="12"/>
      <c r="F20" s="12"/>
      <c r="G20" s="12"/>
      <c r="H20" s="12"/>
      <c r="I20" s="12"/>
      <c r="J20" s="12"/>
      <c r="K20" s="12"/>
      <c r="L20" s="12"/>
      <c r="M20" s="12"/>
      <c r="N20" s="12"/>
      <c r="O20" s="12"/>
      <c r="P20" s="12"/>
      <c r="Q20" s="12"/>
      <c r="R20" s="12"/>
      <c r="S20" s="12"/>
      <c r="T20" s="12"/>
      <c r="U20" s="12"/>
      <c r="V20" s="12"/>
      <c r="W20" s="12"/>
      <c r="X20" s="12"/>
      <c r="Y20" s="12"/>
      <c r="Z20" s="12"/>
      <c r="AA20" s="12"/>
    </row>
    <row r="21" spans="1:27" ht="12.75" x14ac:dyDescent="0.25">
      <c r="A21" s="12"/>
      <c r="B21" s="77" t="s">
        <v>149</v>
      </c>
      <c r="C21" s="78"/>
      <c r="D21" s="78"/>
      <c r="E21" s="78"/>
      <c r="F21" s="78"/>
      <c r="G21" s="78"/>
      <c r="H21" s="78"/>
      <c r="I21" s="78"/>
      <c r="J21" s="78"/>
      <c r="K21" s="78"/>
      <c r="L21" s="78"/>
      <c r="M21" s="78"/>
      <c r="N21" s="78"/>
      <c r="O21" s="78"/>
      <c r="P21" s="78"/>
      <c r="Q21" s="78"/>
      <c r="R21" s="78"/>
      <c r="S21" s="78"/>
      <c r="T21" s="78"/>
      <c r="U21" s="78"/>
      <c r="V21" s="78"/>
      <c r="W21" s="78"/>
      <c r="X21" s="78"/>
      <c r="Y21" s="78"/>
      <c r="Z21" s="78"/>
      <c r="AA21" s="79"/>
    </row>
    <row r="22" spans="1:27" x14ac:dyDescent="0.2">
      <c r="A22" s="12"/>
      <c r="B22" s="41" t="s">
        <v>1</v>
      </c>
      <c r="C22" s="53" t="s">
        <v>188</v>
      </c>
      <c r="D22" s="73" t="s">
        <v>2</v>
      </c>
      <c r="E22" s="73"/>
      <c r="F22" s="73"/>
      <c r="G22" s="73"/>
      <c r="H22" s="73" t="s">
        <v>3</v>
      </c>
      <c r="I22" s="73"/>
      <c r="J22" s="73"/>
      <c r="K22" s="73"/>
      <c r="L22" s="73" t="s">
        <v>4</v>
      </c>
      <c r="M22" s="73"/>
      <c r="N22" s="73"/>
      <c r="O22" s="73"/>
      <c r="P22" s="73" t="s">
        <v>5</v>
      </c>
      <c r="Q22" s="73"/>
      <c r="R22" s="73"/>
      <c r="S22" s="73"/>
      <c r="T22" s="73" t="s">
        <v>6</v>
      </c>
      <c r="U22" s="73"/>
      <c r="V22" s="73"/>
      <c r="W22" s="73"/>
      <c r="X22" s="73" t="s">
        <v>7</v>
      </c>
      <c r="Y22" s="73"/>
      <c r="Z22" s="73"/>
      <c r="AA22" s="73"/>
    </row>
    <row r="23" spans="1:27" x14ac:dyDescent="0.2">
      <c r="A23" s="12"/>
      <c r="B23" s="44" t="s">
        <v>17</v>
      </c>
      <c r="C23" s="50" t="s">
        <v>196</v>
      </c>
      <c r="D23" s="22">
        <v>2018</v>
      </c>
      <c r="E23" s="22">
        <v>2019</v>
      </c>
      <c r="F23" s="22">
        <v>2020</v>
      </c>
      <c r="G23" s="22">
        <v>2021</v>
      </c>
      <c r="H23" s="22">
        <v>2018</v>
      </c>
      <c r="I23" s="22">
        <v>2019</v>
      </c>
      <c r="J23" s="22">
        <v>2020</v>
      </c>
      <c r="K23" s="22">
        <v>2021</v>
      </c>
      <c r="L23" s="22">
        <v>2018</v>
      </c>
      <c r="M23" s="22">
        <v>2019</v>
      </c>
      <c r="N23" s="22">
        <v>2020</v>
      </c>
      <c r="O23" s="22">
        <v>2021</v>
      </c>
      <c r="P23" s="22">
        <v>2018</v>
      </c>
      <c r="Q23" s="22">
        <v>2019</v>
      </c>
      <c r="R23" s="22">
        <v>2020</v>
      </c>
      <c r="S23" s="22">
        <v>2021</v>
      </c>
      <c r="T23" s="22">
        <v>2018</v>
      </c>
      <c r="U23" s="22">
        <v>2019</v>
      </c>
      <c r="V23" s="22">
        <v>2020</v>
      </c>
      <c r="W23" s="22">
        <v>2021</v>
      </c>
      <c r="X23" s="22">
        <v>2018</v>
      </c>
      <c r="Y23" s="22">
        <v>2019</v>
      </c>
      <c r="Z23" s="22">
        <v>2020</v>
      </c>
      <c r="AA23" s="22">
        <v>2021</v>
      </c>
    </row>
    <row r="24" spans="1:27" x14ac:dyDescent="0.2">
      <c r="A24" s="12"/>
      <c r="B24" s="45" t="s">
        <v>150</v>
      </c>
      <c r="C24" s="51" t="s">
        <v>304</v>
      </c>
      <c r="D24" s="6">
        <v>11.48</v>
      </c>
      <c r="E24" s="6">
        <v>25.79</v>
      </c>
      <c r="F24" s="6">
        <v>4468.37</v>
      </c>
      <c r="G24" s="6">
        <v>1465.92</v>
      </c>
      <c r="H24" s="6">
        <v>30.46</v>
      </c>
      <c r="I24" s="6">
        <v>0</v>
      </c>
      <c r="J24" s="6">
        <v>41</v>
      </c>
      <c r="K24" s="6">
        <v>7</v>
      </c>
      <c r="L24" s="6">
        <v>11.04</v>
      </c>
      <c r="M24" s="6">
        <v>14.47</v>
      </c>
      <c r="N24" s="6">
        <v>6.61</v>
      </c>
      <c r="O24" s="6">
        <v>137.63</v>
      </c>
      <c r="P24" s="6">
        <v>0.89</v>
      </c>
      <c r="Q24" s="6">
        <v>0.56999999999999995</v>
      </c>
      <c r="R24" s="6">
        <v>0.72</v>
      </c>
      <c r="S24" s="6">
        <v>1.49</v>
      </c>
      <c r="T24" s="6" t="s">
        <v>137</v>
      </c>
      <c r="U24" s="6" t="s">
        <v>137</v>
      </c>
      <c r="V24" s="6">
        <v>110</v>
      </c>
      <c r="W24" s="6">
        <v>114</v>
      </c>
      <c r="X24" s="6" t="s">
        <v>137</v>
      </c>
      <c r="Y24" s="6">
        <v>0.01</v>
      </c>
      <c r="Z24" s="6">
        <v>4.3600000000000003</v>
      </c>
      <c r="AA24" s="6">
        <v>2.3E-2</v>
      </c>
    </row>
    <row r="25" spans="1:27" x14ac:dyDescent="0.2">
      <c r="A25" s="12"/>
      <c r="B25" s="45" t="s">
        <v>151</v>
      </c>
      <c r="C25" s="51" t="s">
        <v>305</v>
      </c>
      <c r="D25" s="6">
        <v>0</v>
      </c>
      <c r="E25" s="6">
        <v>192.6</v>
      </c>
      <c r="F25" s="6">
        <v>0</v>
      </c>
      <c r="G25" s="6">
        <v>0</v>
      </c>
      <c r="H25" s="6">
        <v>24.24</v>
      </c>
      <c r="I25" s="6">
        <v>22.32</v>
      </c>
      <c r="J25" s="6">
        <v>26.29</v>
      </c>
      <c r="K25" s="6">
        <v>11.2</v>
      </c>
      <c r="L25" s="6">
        <v>60.36</v>
      </c>
      <c r="M25" s="6">
        <v>52.9</v>
      </c>
      <c r="N25" s="6">
        <v>25.72</v>
      </c>
      <c r="O25" s="6">
        <v>145.1</v>
      </c>
      <c r="P25" s="6">
        <v>16.75</v>
      </c>
      <c r="Q25" s="6">
        <v>11.74</v>
      </c>
      <c r="R25" s="6">
        <v>2.2999999999999998</v>
      </c>
      <c r="S25" s="6">
        <v>2.56</v>
      </c>
      <c r="T25" s="6" t="s">
        <v>137</v>
      </c>
      <c r="U25" s="6" t="s">
        <v>137</v>
      </c>
      <c r="V25" s="6">
        <v>48</v>
      </c>
      <c r="W25" s="6">
        <v>76</v>
      </c>
      <c r="X25" s="6" t="s">
        <v>137</v>
      </c>
      <c r="Y25" s="6">
        <v>1.71</v>
      </c>
      <c r="Z25" s="6">
        <v>0.94</v>
      </c>
      <c r="AA25" s="6">
        <v>0</v>
      </c>
    </row>
    <row r="26" spans="1:27" x14ac:dyDescent="0.2">
      <c r="A26" s="12"/>
      <c r="B26" s="45" t="s">
        <v>152</v>
      </c>
      <c r="C26" s="51" t="s">
        <v>306</v>
      </c>
      <c r="D26" s="6">
        <v>0</v>
      </c>
      <c r="E26" s="6">
        <v>0</v>
      </c>
      <c r="F26" s="6">
        <v>0</v>
      </c>
      <c r="G26" s="6">
        <v>2945.9</v>
      </c>
      <c r="H26" s="6">
        <v>12.67</v>
      </c>
      <c r="I26" s="6">
        <v>10.82</v>
      </c>
      <c r="J26" s="6">
        <v>11.81</v>
      </c>
      <c r="K26" s="6">
        <v>8</v>
      </c>
      <c r="L26" s="6">
        <v>9.07</v>
      </c>
      <c r="M26" s="6">
        <v>11.97</v>
      </c>
      <c r="N26" s="6">
        <v>7.3</v>
      </c>
      <c r="O26" s="6">
        <v>12.78</v>
      </c>
      <c r="P26" s="6">
        <v>15.14</v>
      </c>
      <c r="Q26" s="6">
        <v>10.65</v>
      </c>
      <c r="R26" s="6">
        <v>1.99</v>
      </c>
      <c r="S26" s="6">
        <v>4.8899999999999997</v>
      </c>
      <c r="T26" s="6" t="s">
        <v>137</v>
      </c>
      <c r="U26" s="6" t="s">
        <v>137</v>
      </c>
      <c r="V26" s="6">
        <v>0</v>
      </c>
      <c r="W26" s="6">
        <v>0</v>
      </c>
      <c r="X26" s="6" t="s">
        <v>137</v>
      </c>
      <c r="Y26" s="6">
        <v>1.71</v>
      </c>
      <c r="Z26" s="6">
        <v>0.57999999999999996</v>
      </c>
      <c r="AA26" s="6">
        <v>1.58</v>
      </c>
    </row>
    <row r="27" spans="1:27" x14ac:dyDescent="0.2">
      <c r="A27" s="12"/>
      <c r="B27" s="45" t="s">
        <v>153</v>
      </c>
      <c r="C27" s="51" t="s">
        <v>307</v>
      </c>
      <c r="D27" s="6">
        <v>0</v>
      </c>
      <c r="E27" s="6">
        <v>0</v>
      </c>
      <c r="F27" s="6">
        <v>0</v>
      </c>
      <c r="G27" s="6">
        <v>0</v>
      </c>
      <c r="H27" s="6">
        <v>0</v>
      </c>
      <c r="I27" s="6">
        <v>0</v>
      </c>
      <c r="J27" s="6">
        <v>0</v>
      </c>
      <c r="K27" s="6">
        <v>0</v>
      </c>
      <c r="L27" s="6">
        <v>0</v>
      </c>
      <c r="M27" s="6">
        <v>0</v>
      </c>
      <c r="N27" s="6">
        <v>0</v>
      </c>
      <c r="O27" s="6">
        <v>0</v>
      </c>
      <c r="P27" s="6">
        <v>0</v>
      </c>
      <c r="Q27" s="6">
        <v>0</v>
      </c>
      <c r="R27" s="6">
        <v>0</v>
      </c>
      <c r="S27" s="6">
        <v>0</v>
      </c>
      <c r="T27" s="6" t="s">
        <v>137</v>
      </c>
      <c r="U27" s="6" t="s">
        <v>137</v>
      </c>
      <c r="V27" s="6">
        <v>0</v>
      </c>
      <c r="W27" s="6">
        <v>0</v>
      </c>
      <c r="X27" s="6" t="s">
        <v>137</v>
      </c>
      <c r="Y27" s="6">
        <v>0</v>
      </c>
      <c r="Z27" s="6">
        <v>0</v>
      </c>
      <c r="AA27" s="6">
        <v>0</v>
      </c>
    </row>
    <row r="28" spans="1:27" x14ac:dyDescent="0.2">
      <c r="A28" s="12"/>
      <c r="B28" s="45" t="s">
        <v>154</v>
      </c>
      <c r="C28" s="51" t="s">
        <v>308</v>
      </c>
      <c r="D28" s="6">
        <v>0</v>
      </c>
      <c r="E28" s="6">
        <v>0</v>
      </c>
      <c r="F28" s="6">
        <v>32.700000000000003</v>
      </c>
      <c r="G28" s="6">
        <v>20.23</v>
      </c>
      <c r="H28" s="6">
        <v>0</v>
      </c>
      <c r="I28" s="6">
        <v>7.0000000000000007E-2</v>
      </c>
      <c r="J28" s="6">
        <v>0.55000000000000004</v>
      </c>
      <c r="K28" s="6">
        <v>0.4</v>
      </c>
      <c r="L28" s="6">
        <v>0</v>
      </c>
      <c r="M28" s="6">
        <v>0</v>
      </c>
      <c r="N28" s="6">
        <v>0</v>
      </c>
      <c r="O28" s="6">
        <v>0</v>
      </c>
      <c r="P28" s="6">
        <v>0</v>
      </c>
      <c r="Q28" s="6">
        <v>0</v>
      </c>
      <c r="R28" s="6">
        <v>0</v>
      </c>
      <c r="S28" s="6">
        <v>0</v>
      </c>
      <c r="T28" s="6" t="s">
        <v>137</v>
      </c>
      <c r="U28" s="6" t="s">
        <v>137</v>
      </c>
      <c r="V28" s="6">
        <v>0</v>
      </c>
      <c r="W28" s="6">
        <v>0</v>
      </c>
      <c r="X28" s="6" t="s">
        <v>137</v>
      </c>
      <c r="Y28" s="6">
        <v>0</v>
      </c>
      <c r="Z28" s="6">
        <v>0.37</v>
      </c>
      <c r="AA28" s="6">
        <v>0</v>
      </c>
    </row>
    <row r="29" spans="1:27" x14ac:dyDescent="0.2">
      <c r="A29" s="12"/>
      <c r="B29" s="45" t="s">
        <v>155</v>
      </c>
      <c r="C29" s="51" t="s">
        <v>309</v>
      </c>
      <c r="D29" s="6">
        <v>0</v>
      </c>
      <c r="E29" s="6">
        <v>0</v>
      </c>
      <c r="F29" s="6">
        <v>0</v>
      </c>
      <c r="G29" s="6">
        <v>0.3</v>
      </c>
      <c r="H29" s="6">
        <v>579</v>
      </c>
      <c r="I29" s="6">
        <v>287</v>
      </c>
      <c r="J29" s="6">
        <v>782</v>
      </c>
      <c r="K29" s="6">
        <v>553</v>
      </c>
      <c r="L29" s="6">
        <v>0</v>
      </c>
      <c r="M29" s="6">
        <v>0</v>
      </c>
      <c r="N29" s="6">
        <v>0</v>
      </c>
      <c r="O29" s="6">
        <v>0</v>
      </c>
      <c r="P29" s="6">
        <v>0</v>
      </c>
      <c r="Q29" s="6">
        <v>0</v>
      </c>
      <c r="R29" s="6">
        <v>0</v>
      </c>
      <c r="S29" s="6">
        <v>0</v>
      </c>
      <c r="T29" s="6" t="s">
        <v>137</v>
      </c>
      <c r="U29" s="6" t="s">
        <v>137</v>
      </c>
      <c r="V29" s="6">
        <v>0</v>
      </c>
      <c r="W29" s="6">
        <v>0</v>
      </c>
      <c r="X29" s="6" t="s">
        <v>137</v>
      </c>
      <c r="Y29" s="6">
        <v>0</v>
      </c>
      <c r="Z29" s="6">
        <v>0</v>
      </c>
      <c r="AA29" s="6">
        <v>0</v>
      </c>
    </row>
    <row r="30" spans="1:27" x14ac:dyDescent="0.2">
      <c r="A30" s="12"/>
      <c r="B30" s="46" t="s">
        <v>156</v>
      </c>
      <c r="C30" s="56" t="s">
        <v>310</v>
      </c>
      <c r="D30" s="28">
        <f>+SUM(D24:D29)</f>
        <v>11.48</v>
      </c>
      <c r="E30" s="28">
        <f t="shared" ref="E30:AA30" si="2">+SUM(E24:E29)</f>
        <v>218.39</v>
      </c>
      <c r="F30" s="28">
        <f t="shared" si="2"/>
        <v>4501.07</v>
      </c>
      <c r="G30" s="28">
        <f t="shared" si="2"/>
        <v>4432.3499999999995</v>
      </c>
      <c r="H30" s="28">
        <f t="shared" si="2"/>
        <v>646.37</v>
      </c>
      <c r="I30" s="28">
        <f t="shared" si="2"/>
        <v>320.20999999999998</v>
      </c>
      <c r="J30" s="28">
        <f t="shared" si="2"/>
        <v>861.65</v>
      </c>
      <c r="K30" s="28">
        <f t="shared" si="2"/>
        <v>579.6</v>
      </c>
      <c r="L30" s="28">
        <f t="shared" si="2"/>
        <v>80.47</v>
      </c>
      <c r="M30" s="28">
        <f t="shared" si="2"/>
        <v>79.34</v>
      </c>
      <c r="N30" s="28">
        <f t="shared" si="2"/>
        <v>39.629999999999995</v>
      </c>
      <c r="O30" s="28">
        <f t="shared" si="2"/>
        <v>295.51</v>
      </c>
      <c r="P30" s="28">
        <f t="shared" si="2"/>
        <v>32.78</v>
      </c>
      <c r="Q30" s="28">
        <f t="shared" si="2"/>
        <v>22.96</v>
      </c>
      <c r="R30" s="28">
        <f t="shared" si="2"/>
        <v>5.01</v>
      </c>
      <c r="S30" s="28">
        <f t="shared" si="2"/>
        <v>8.94</v>
      </c>
      <c r="T30" s="28">
        <f t="shared" si="2"/>
        <v>0</v>
      </c>
      <c r="U30" s="28">
        <f t="shared" si="2"/>
        <v>0</v>
      </c>
      <c r="V30" s="28">
        <f t="shared" si="2"/>
        <v>158</v>
      </c>
      <c r="W30" s="28">
        <f t="shared" si="2"/>
        <v>190</v>
      </c>
      <c r="X30" s="28">
        <f t="shared" si="2"/>
        <v>0</v>
      </c>
      <c r="Y30" s="28">
        <f t="shared" si="2"/>
        <v>3.4299999999999997</v>
      </c>
      <c r="Z30" s="28">
        <f t="shared" si="2"/>
        <v>6.2500000000000009</v>
      </c>
      <c r="AA30" s="28">
        <f t="shared" si="2"/>
        <v>1.603</v>
      </c>
    </row>
    <row r="31" spans="1:27" x14ac:dyDescent="0.25">
      <c r="A31" s="12"/>
      <c r="B31" s="12"/>
      <c r="C31" s="55"/>
      <c r="D31" s="12"/>
      <c r="E31" s="12"/>
      <c r="F31" s="12"/>
      <c r="G31" s="12"/>
      <c r="H31" s="12"/>
      <c r="I31" s="12"/>
      <c r="J31" s="12"/>
      <c r="K31" s="12"/>
      <c r="L31" s="12"/>
      <c r="M31" s="12"/>
      <c r="N31" s="12"/>
      <c r="O31" s="12"/>
      <c r="P31" s="12"/>
      <c r="Q31" s="12"/>
      <c r="R31" s="12"/>
      <c r="S31" s="12"/>
      <c r="T31" s="12"/>
      <c r="U31" s="12"/>
      <c r="V31" s="12"/>
      <c r="W31" s="12"/>
      <c r="X31" s="12"/>
      <c r="Y31" s="12"/>
      <c r="Z31" s="12"/>
      <c r="AA31" s="12"/>
    </row>
    <row r="32" spans="1:27" ht="12.75" x14ac:dyDescent="0.25">
      <c r="B32" s="77" t="s">
        <v>187</v>
      </c>
      <c r="C32" s="78"/>
      <c r="D32" s="78"/>
      <c r="E32" s="78"/>
      <c r="F32" s="78"/>
      <c r="G32" s="78"/>
      <c r="H32" s="78"/>
      <c r="I32" s="78"/>
      <c r="J32" s="78"/>
      <c r="K32" s="78"/>
      <c r="L32" s="78"/>
      <c r="M32" s="78"/>
      <c r="N32" s="78"/>
      <c r="O32" s="78"/>
      <c r="P32" s="78"/>
      <c r="Q32" s="78"/>
      <c r="R32" s="78"/>
      <c r="S32" s="78"/>
      <c r="T32" s="78"/>
      <c r="U32" s="78"/>
      <c r="V32" s="78"/>
      <c r="W32" s="78"/>
      <c r="X32" s="78"/>
      <c r="Y32" s="78"/>
      <c r="Z32" s="78"/>
      <c r="AA32" s="79"/>
    </row>
    <row r="33" spans="2:27" x14ac:dyDescent="0.2">
      <c r="B33" s="41" t="s">
        <v>1</v>
      </c>
      <c r="C33" s="53" t="s">
        <v>188</v>
      </c>
      <c r="D33" s="73" t="s">
        <v>2</v>
      </c>
      <c r="E33" s="73"/>
      <c r="F33" s="73"/>
      <c r="G33" s="73"/>
      <c r="H33" s="73" t="s">
        <v>3</v>
      </c>
      <c r="I33" s="73"/>
      <c r="J33" s="73"/>
      <c r="K33" s="73"/>
      <c r="L33" s="73" t="s">
        <v>4</v>
      </c>
      <c r="M33" s="73"/>
      <c r="N33" s="73"/>
      <c r="O33" s="73"/>
      <c r="P33" s="73" t="s">
        <v>5</v>
      </c>
      <c r="Q33" s="73"/>
      <c r="R33" s="73"/>
      <c r="S33" s="73"/>
      <c r="T33" s="73" t="s">
        <v>6</v>
      </c>
      <c r="U33" s="73"/>
      <c r="V33" s="73"/>
      <c r="W33" s="73"/>
      <c r="X33" s="73" t="s">
        <v>7</v>
      </c>
      <c r="Y33" s="73"/>
      <c r="Z33" s="73"/>
      <c r="AA33" s="73"/>
    </row>
    <row r="34" spans="2:27" x14ac:dyDescent="0.2">
      <c r="B34" s="44" t="s">
        <v>17</v>
      </c>
      <c r="C34" s="50" t="s">
        <v>196</v>
      </c>
      <c r="D34" s="22">
        <v>2018</v>
      </c>
      <c r="E34" s="22">
        <v>2019</v>
      </c>
      <c r="F34" s="22">
        <v>2020</v>
      </c>
      <c r="G34" s="22">
        <v>2021</v>
      </c>
      <c r="H34" s="22">
        <v>2018</v>
      </c>
      <c r="I34" s="22">
        <v>2019</v>
      </c>
      <c r="J34" s="22">
        <v>2020</v>
      </c>
      <c r="K34" s="22">
        <v>2021</v>
      </c>
      <c r="L34" s="22">
        <v>2018</v>
      </c>
      <c r="M34" s="22">
        <v>2019</v>
      </c>
      <c r="N34" s="22">
        <v>2020</v>
      </c>
      <c r="O34" s="22">
        <v>2021</v>
      </c>
      <c r="P34" s="22">
        <v>2018</v>
      </c>
      <c r="Q34" s="22">
        <v>2019</v>
      </c>
      <c r="R34" s="22">
        <v>2020</v>
      </c>
      <c r="S34" s="22">
        <v>2021</v>
      </c>
      <c r="T34" s="22">
        <v>2018</v>
      </c>
      <c r="U34" s="22">
        <v>2019</v>
      </c>
      <c r="V34" s="22">
        <v>2020</v>
      </c>
      <c r="W34" s="22">
        <v>2021</v>
      </c>
      <c r="X34" s="22">
        <v>2018</v>
      </c>
      <c r="Y34" s="22">
        <v>2019</v>
      </c>
      <c r="Z34" s="22">
        <v>2020</v>
      </c>
      <c r="AA34" s="22">
        <v>2021</v>
      </c>
    </row>
    <row r="35" spans="2:27" x14ac:dyDescent="0.2">
      <c r="B35" s="45" t="s">
        <v>157</v>
      </c>
      <c r="C35" s="51" t="s">
        <v>311</v>
      </c>
      <c r="D35" s="6">
        <v>1573.6</v>
      </c>
      <c r="E35" s="6">
        <v>3599</v>
      </c>
      <c r="F35" s="6">
        <v>2926.5</v>
      </c>
      <c r="G35" s="6">
        <v>2926.5</v>
      </c>
      <c r="H35" s="6">
        <v>139925.4</v>
      </c>
      <c r="I35" s="6">
        <v>157440</v>
      </c>
      <c r="J35" s="6">
        <v>116969.91</v>
      </c>
      <c r="K35" s="6">
        <v>219465.3</v>
      </c>
      <c r="L35" s="6" t="s">
        <v>137</v>
      </c>
      <c r="M35" s="6">
        <v>16289.9</v>
      </c>
      <c r="N35" s="6">
        <v>14046.9</v>
      </c>
      <c r="O35" s="6">
        <v>18455.8</v>
      </c>
      <c r="P35" s="6">
        <v>1733.1</v>
      </c>
      <c r="Q35" s="6">
        <v>2244</v>
      </c>
      <c r="R35" s="6">
        <v>2008.1</v>
      </c>
      <c r="S35" s="6">
        <v>4353.5</v>
      </c>
      <c r="T35" s="6" t="s">
        <v>137</v>
      </c>
      <c r="U35" s="6" t="s">
        <v>137</v>
      </c>
      <c r="V35" s="6" t="s">
        <v>137</v>
      </c>
      <c r="W35" s="6">
        <v>103716.6</v>
      </c>
      <c r="X35" s="6" t="s">
        <v>137</v>
      </c>
      <c r="Y35" s="6">
        <v>466.5</v>
      </c>
      <c r="Z35" s="6" t="s">
        <v>137</v>
      </c>
      <c r="AA35" s="6">
        <v>127.5</v>
      </c>
    </row>
    <row r="36" spans="2:27" x14ac:dyDescent="0.2">
      <c r="B36" s="45" t="s">
        <v>158</v>
      </c>
      <c r="C36" s="51" t="s">
        <v>312</v>
      </c>
      <c r="D36" s="6">
        <v>78.5</v>
      </c>
      <c r="E36" s="6">
        <v>89.8</v>
      </c>
      <c r="F36" s="6">
        <v>150.6</v>
      </c>
      <c r="G36" s="6">
        <v>106.4</v>
      </c>
      <c r="H36" s="6">
        <v>317.10000000000002</v>
      </c>
      <c r="I36" s="6">
        <v>512.29999999999995</v>
      </c>
      <c r="J36" s="6">
        <v>592</v>
      </c>
      <c r="K36" s="6">
        <v>414.4</v>
      </c>
      <c r="L36" s="6" t="s">
        <v>137</v>
      </c>
      <c r="M36" s="6">
        <v>536.6</v>
      </c>
      <c r="N36" s="6">
        <v>469.7</v>
      </c>
      <c r="O36" s="6">
        <v>494.4</v>
      </c>
      <c r="P36" s="6">
        <v>162.9</v>
      </c>
      <c r="Q36" s="6">
        <v>142.5</v>
      </c>
      <c r="R36" s="6">
        <v>127.3</v>
      </c>
      <c r="S36" s="6">
        <v>116.8</v>
      </c>
      <c r="T36" s="6" t="s">
        <v>137</v>
      </c>
      <c r="U36" s="6" t="s">
        <v>137</v>
      </c>
      <c r="V36" s="6" t="s">
        <v>137</v>
      </c>
      <c r="W36" s="6">
        <v>109.6</v>
      </c>
      <c r="X36" s="6" t="s">
        <v>137</v>
      </c>
      <c r="Y36" s="6">
        <v>1062.8</v>
      </c>
      <c r="Z36" s="6">
        <v>109.4</v>
      </c>
      <c r="AA36" s="6">
        <v>831.6</v>
      </c>
    </row>
    <row r="37" spans="2:27" x14ac:dyDescent="0.2">
      <c r="B37" s="45" t="s">
        <v>159</v>
      </c>
      <c r="C37" s="51" t="s">
        <v>313</v>
      </c>
      <c r="D37" s="6">
        <v>615.20000000000005</v>
      </c>
      <c r="E37" s="6">
        <v>513.4</v>
      </c>
      <c r="F37" s="6">
        <v>131.1</v>
      </c>
      <c r="G37" s="6">
        <v>152.69999999999999</v>
      </c>
      <c r="H37" s="6">
        <v>210.4</v>
      </c>
      <c r="I37" s="6">
        <v>226</v>
      </c>
      <c r="J37" s="6">
        <v>54.1</v>
      </c>
      <c r="K37" s="6">
        <v>144.69999999999999</v>
      </c>
      <c r="L37" s="6" t="s">
        <v>137</v>
      </c>
      <c r="M37" s="6">
        <v>1289.4000000000001</v>
      </c>
      <c r="N37" s="6">
        <v>178.7</v>
      </c>
      <c r="O37" s="6">
        <v>105.1</v>
      </c>
      <c r="P37" s="6">
        <v>202.1</v>
      </c>
      <c r="Q37" s="6">
        <v>22</v>
      </c>
      <c r="R37" s="6">
        <v>0.2</v>
      </c>
      <c r="S37" s="6">
        <v>2.8</v>
      </c>
      <c r="T37" s="6" t="s">
        <v>137</v>
      </c>
      <c r="U37" s="6" t="s">
        <v>137</v>
      </c>
      <c r="V37" s="6" t="s">
        <v>137</v>
      </c>
      <c r="W37" s="6">
        <v>2.9</v>
      </c>
      <c r="X37" s="6" t="s">
        <v>137</v>
      </c>
      <c r="Y37" s="6">
        <v>476.7</v>
      </c>
      <c r="Z37" s="6" t="s">
        <v>137</v>
      </c>
      <c r="AA37" s="6">
        <v>368.7</v>
      </c>
    </row>
    <row r="38" spans="2:27" x14ac:dyDescent="0.2">
      <c r="B38" s="46" t="s">
        <v>160</v>
      </c>
      <c r="C38" s="56" t="s">
        <v>314</v>
      </c>
      <c r="D38" s="28">
        <f>SUM(D35:D37)</f>
        <v>2267.3000000000002</v>
      </c>
      <c r="E38" s="28">
        <f t="shared" ref="E38:AA38" si="3">SUM(E35:E37)</f>
        <v>4202.2</v>
      </c>
      <c r="F38" s="28">
        <f t="shared" si="3"/>
        <v>3208.2</v>
      </c>
      <c r="G38" s="28">
        <f t="shared" si="3"/>
        <v>3185.6</v>
      </c>
      <c r="H38" s="28">
        <f t="shared" si="3"/>
        <v>140452.9</v>
      </c>
      <c r="I38" s="28">
        <f t="shared" si="3"/>
        <v>158178.29999999999</v>
      </c>
      <c r="J38" s="28">
        <f t="shared" si="3"/>
        <v>117616.01000000001</v>
      </c>
      <c r="K38" s="28">
        <f t="shared" si="3"/>
        <v>220024.4</v>
      </c>
      <c r="L38" s="28">
        <f t="shared" si="3"/>
        <v>0</v>
      </c>
      <c r="M38" s="28">
        <f t="shared" si="3"/>
        <v>18115.900000000001</v>
      </c>
      <c r="N38" s="28">
        <f t="shared" si="3"/>
        <v>14695.300000000001</v>
      </c>
      <c r="O38" s="28">
        <f t="shared" si="3"/>
        <v>19055.3</v>
      </c>
      <c r="P38" s="28">
        <f t="shared" si="3"/>
        <v>2098.1</v>
      </c>
      <c r="Q38" s="28">
        <f t="shared" si="3"/>
        <v>2408.5</v>
      </c>
      <c r="R38" s="28">
        <f t="shared" si="3"/>
        <v>2135.6</v>
      </c>
      <c r="S38" s="28">
        <f t="shared" si="3"/>
        <v>4473.1000000000004</v>
      </c>
      <c r="T38" s="28" t="s">
        <v>137</v>
      </c>
      <c r="U38" s="28" t="s">
        <v>137</v>
      </c>
      <c r="V38" s="28" t="s">
        <v>137</v>
      </c>
      <c r="W38" s="28">
        <f t="shared" si="3"/>
        <v>103829.1</v>
      </c>
      <c r="X38" s="28" t="s">
        <v>137</v>
      </c>
      <c r="Y38" s="28">
        <f t="shared" si="3"/>
        <v>2006</v>
      </c>
      <c r="Z38" s="28">
        <f>SUM(Z35:Z37)</f>
        <v>109.4</v>
      </c>
      <c r="AA38" s="28">
        <f t="shared" si="3"/>
        <v>1327.8</v>
      </c>
    </row>
    <row r="39" spans="2:27" x14ac:dyDescent="0.25">
      <c r="B39" s="14"/>
      <c r="C39" s="57"/>
    </row>
    <row r="40" spans="2:27" ht="12.75" x14ac:dyDescent="0.25">
      <c r="B40" s="74" t="s">
        <v>161</v>
      </c>
      <c r="C40" s="75"/>
      <c r="D40" s="75"/>
      <c r="E40" s="75"/>
      <c r="F40" s="75"/>
      <c r="G40" s="75"/>
      <c r="H40" s="75"/>
      <c r="I40" s="75"/>
      <c r="J40" s="75"/>
      <c r="K40" s="75"/>
      <c r="L40" s="76"/>
    </row>
    <row r="41" spans="2:27" x14ac:dyDescent="0.2">
      <c r="B41" s="41" t="s">
        <v>1</v>
      </c>
      <c r="C41" s="53" t="s">
        <v>188</v>
      </c>
      <c r="D41" s="80" t="s">
        <v>2</v>
      </c>
      <c r="E41" s="81"/>
      <c r="F41" s="82"/>
      <c r="G41" s="80" t="s">
        <v>3</v>
      </c>
      <c r="H41" s="81"/>
      <c r="I41" s="82"/>
      <c r="J41" s="80" t="s">
        <v>4</v>
      </c>
      <c r="K41" s="81"/>
      <c r="L41" s="82"/>
    </row>
    <row r="42" spans="2:27" x14ac:dyDescent="0.2">
      <c r="B42" s="44" t="s">
        <v>17</v>
      </c>
      <c r="C42" s="50" t="s">
        <v>196</v>
      </c>
      <c r="D42" s="22">
        <v>2019</v>
      </c>
      <c r="E42" s="22">
        <v>2020</v>
      </c>
      <c r="F42" s="22">
        <v>2021</v>
      </c>
      <c r="G42" s="22">
        <v>2019</v>
      </c>
      <c r="H42" s="22">
        <v>2020</v>
      </c>
      <c r="I42" s="22">
        <v>2021</v>
      </c>
      <c r="J42" s="22">
        <v>2019</v>
      </c>
      <c r="K42" s="22">
        <v>2020</v>
      </c>
      <c r="L42" s="22">
        <v>2021</v>
      </c>
    </row>
    <row r="43" spans="2:27" x14ac:dyDescent="0.2">
      <c r="B43" s="42" t="s">
        <v>162</v>
      </c>
      <c r="C43" s="58" t="s">
        <v>315</v>
      </c>
      <c r="D43" s="6">
        <v>2268</v>
      </c>
      <c r="E43" s="6">
        <v>4203</v>
      </c>
      <c r="F43" s="6">
        <v>3209</v>
      </c>
      <c r="G43" s="6">
        <v>42000</v>
      </c>
      <c r="H43" s="6">
        <v>15818</v>
      </c>
      <c r="I43" s="6">
        <v>9346</v>
      </c>
      <c r="J43" s="6" t="s">
        <v>163</v>
      </c>
      <c r="K43" s="6">
        <v>1220</v>
      </c>
      <c r="L43" s="6">
        <v>1200</v>
      </c>
    </row>
    <row r="44" spans="2:27" x14ac:dyDescent="0.25">
      <c r="B44" s="14"/>
      <c r="C44" s="57"/>
    </row>
    <row r="45" spans="2:27" ht="12.75" x14ac:dyDescent="0.25">
      <c r="B45" s="74" t="s">
        <v>164</v>
      </c>
      <c r="C45" s="75"/>
      <c r="D45" s="75"/>
      <c r="E45" s="75"/>
      <c r="F45" s="75"/>
      <c r="G45" s="75"/>
      <c r="H45" s="75"/>
      <c r="I45" s="75"/>
      <c r="J45" s="75"/>
      <c r="K45" s="75"/>
      <c r="L45" s="75"/>
      <c r="M45" s="75"/>
      <c r="N45" s="75"/>
      <c r="O45" s="76"/>
    </row>
    <row r="46" spans="2:27" x14ac:dyDescent="0.2">
      <c r="B46" s="41" t="s">
        <v>1</v>
      </c>
      <c r="C46" s="53" t="s">
        <v>188</v>
      </c>
      <c r="D46" s="73" t="s">
        <v>2</v>
      </c>
      <c r="E46" s="73"/>
      <c r="F46" s="73" t="s">
        <v>3</v>
      </c>
      <c r="G46" s="73"/>
      <c r="H46" s="73" t="s">
        <v>128</v>
      </c>
      <c r="I46" s="73"/>
      <c r="J46" s="73" t="s">
        <v>5</v>
      </c>
      <c r="K46" s="73"/>
      <c r="L46" s="73" t="s">
        <v>6</v>
      </c>
      <c r="M46" s="73"/>
      <c r="N46" s="73" t="s">
        <v>7</v>
      </c>
      <c r="O46" s="73"/>
    </row>
    <row r="47" spans="2:27" x14ac:dyDescent="0.2">
      <c r="B47" s="45" t="s">
        <v>165</v>
      </c>
      <c r="C47" s="51" t="s">
        <v>316</v>
      </c>
      <c r="D47" s="83">
        <v>1</v>
      </c>
      <c r="E47" s="84"/>
      <c r="F47" s="83">
        <v>0</v>
      </c>
      <c r="G47" s="84"/>
      <c r="H47" s="83">
        <v>0</v>
      </c>
      <c r="I47" s="84"/>
      <c r="J47" s="83">
        <v>0</v>
      </c>
      <c r="K47" s="84"/>
      <c r="L47" s="83">
        <v>0</v>
      </c>
      <c r="M47" s="84"/>
      <c r="N47" s="83">
        <v>0</v>
      </c>
      <c r="O47" s="84"/>
    </row>
    <row r="48" spans="2:27" x14ac:dyDescent="0.2">
      <c r="B48" s="45" t="s">
        <v>166</v>
      </c>
      <c r="C48" s="51" t="s">
        <v>317</v>
      </c>
      <c r="D48" s="83">
        <v>5</v>
      </c>
      <c r="E48" s="84"/>
      <c r="F48" s="83">
        <v>7</v>
      </c>
      <c r="G48" s="84"/>
      <c r="H48" s="83">
        <v>0</v>
      </c>
      <c r="I48" s="84"/>
      <c r="J48" s="83">
        <v>25</v>
      </c>
      <c r="K48" s="84"/>
      <c r="L48" s="83">
        <v>0</v>
      </c>
      <c r="M48" s="84"/>
      <c r="N48" s="83">
        <v>9</v>
      </c>
      <c r="O48" s="84"/>
    </row>
    <row r="49" spans="2:15" x14ac:dyDescent="0.2">
      <c r="B49" s="45" t="s">
        <v>167</v>
      </c>
      <c r="C49" s="51" t="s">
        <v>318</v>
      </c>
      <c r="D49" s="83">
        <v>75</v>
      </c>
      <c r="E49" s="84"/>
      <c r="F49" s="83">
        <v>18</v>
      </c>
      <c r="G49" s="84"/>
      <c r="H49" s="83">
        <v>0</v>
      </c>
      <c r="I49" s="84"/>
      <c r="J49" s="83">
        <v>0</v>
      </c>
      <c r="K49" s="84"/>
      <c r="L49" s="83">
        <v>0</v>
      </c>
      <c r="M49" s="84"/>
      <c r="N49" s="83">
        <v>10</v>
      </c>
      <c r="O49" s="84"/>
    </row>
    <row r="50" spans="2:15" x14ac:dyDescent="0.2">
      <c r="B50" s="45" t="s">
        <v>168</v>
      </c>
      <c r="C50" s="51" t="s">
        <v>319</v>
      </c>
      <c r="D50" s="83">
        <v>4</v>
      </c>
      <c r="E50" s="84"/>
      <c r="F50" s="83">
        <v>8</v>
      </c>
      <c r="G50" s="84"/>
      <c r="H50" s="83">
        <v>0</v>
      </c>
      <c r="I50" s="84"/>
      <c r="J50" s="83">
        <v>0</v>
      </c>
      <c r="K50" s="84"/>
      <c r="L50" s="83">
        <v>0</v>
      </c>
      <c r="M50" s="84"/>
      <c r="N50" s="83">
        <v>5</v>
      </c>
      <c r="O50" s="84"/>
    </row>
    <row r="51" spans="2:15" x14ac:dyDescent="0.2">
      <c r="B51" s="45" t="s">
        <v>169</v>
      </c>
      <c r="C51" s="51" t="s">
        <v>320</v>
      </c>
      <c r="D51" s="83">
        <v>1089</v>
      </c>
      <c r="E51" s="84"/>
      <c r="F51" s="83">
        <v>854</v>
      </c>
      <c r="G51" s="84"/>
      <c r="H51" s="83">
        <v>0</v>
      </c>
      <c r="I51" s="84"/>
      <c r="J51" s="83">
        <v>37</v>
      </c>
      <c r="K51" s="84"/>
      <c r="L51" s="83">
        <v>0</v>
      </c>
      <c r="M51" s="84"/>
      <c r="N51" s="83">
        <v>291</v>
      </c>
      <c r="O51" s="84"/>
    </row>
    <row r="52" spans="2:15" x14ac:dyDescent="0.25">
      <c r="B52" s="14"/>
      <c r="C52" s="57"/>
    </row>
    <row r="53" spans="2:15" x14ac:dyDescent="0.25">
      <c r="B53" s="14"/>
      <c r="C53" s="57"/>
    </row>
    <row r="54" spans="2:15" x14ac:dyDescent="0.25">
      <c r="B54" s="14"/>
      <c r="C54" s="57"/>
    </row>
    <row r="55" spans="2:15" x14ac:dyDescent="0.25">
      <c r="B55" s="14"/>
      <c r="C55" s="57"/>
    </row>
    <row r="56" spans="2:15" x14ac:dyDescent="0.25">
      <c r="B56" s="14"/>
      <c r="C56" s="57"/>
    </row>
    <row r="57" spans="2:15" x14ac:dyDescent="0.25">
      <c r="B57" s="14"/>
      <c r="C57" s="57"/>
    </row>
    <row r="58" spans="2:15" x14ac:dyDescent="0.25">
      <c r="B58" s="14"/>
      <c r="C58" s="57"/>
    </row>
    <row r="59" spans="2:15" x14ac:dyDescent="0.25">
      <c r="B59" s="14"/>
      <c r="C59" s="57"/>
    </row>
    <row r="60" spans="2:15" x14ac:dyDescent="0.25">
      <c r="B60" s="14"/>
      <c r="C60" s="57"/>
    </row>
    <row r="61" spans="2:15" x14ac:dyDescent="0.25">
      <c r="B61" s="14"/>
      <c r="C61" s="57"/>
    </row>
    <row r="62" spans="2:15" x14ac:dyDescent="0.25">
      <c r="B62" s="14"/>
      <c r="C62" s="57"/>
    </row>
    <row r="63" spans="2:15" x14ac:dyDescent="0.25">
      <c r="B63" s="14"/>
      <c r="C63" s="57"/>
    </row>
    <row r="64" spans="2:15" x14ac:dyDescent="0.25">
      <c r="B64" s="14"/>
      <c r="C64" s="57"/>
    </row>
    <row r="65" spans="2:3" x14ac:dyDescent="0.25">
      <c r="B65" s="14"/>
      <c r="C65" s="57"/>
    </row>
    <row r="66" spans="2:3" x14ac:dyDescent="0.25">
      <c r="B66" s="14"/>
      <c r="C66" s="57"/>
    </row>
    <row r="67" spans="2:3" x14ac:dyDescent="0.25">
      <c r="B67" s="14"/>
      <c r="C67" s="57"/>
    </row>
    <row r="68" spans="2:3" x14ac:dyDescent="0.25">
      <c r="B68" s="14"/>
      <c r="C68" s="57"/>
    </row>
    <row r="69" spans="2:3" x14ac:dyDescent="0.25">
      <c r="B69" s="14"/>
      <c r="C69" s="57"/>
    </row>
    <row r="70" spans="2:3" x14ac:dyDescent="0.25">
      <c r="B70" s="14"/>
      <c r="C70" s="57"/>
    </row>
    <row r="71" spans="2:3" x14ac:dyDescent="0.25">
      <c r="B71" s="14"/>
      <c r="C71" s="57"/>
    </row>
    <row r="72" spans="2:3" x14ac:dyDescent="0.25">
      <c r="B72" s="14"/>
      <c r="C72" s="57"/>
    </row>
    <row r="73" spans="2:3" x14ac:dyDescent="0.25">
      <c r="B73" s="14"/>
      <c r="C73" s="57"/>
    </row>
    <row r="74" spans="2:3" x14ac:dyDescent="0.25">
      <c r="B74" s="14"/>
      <c r="C74" s="57"/>
    </row>
    <row r="75" spans="2:3" x14ac:dyDescent="0.25">
      <c r="B75" s="14"/>
      <c r="C75" s="57"/>
    </row>
    <row r="76" spans="2:3" x14ac:dyDescent="0.25">
      <c r="B76" s="14"/>
      <c r="C76" s="57"/>
    </row>
    <row r="77" spans="2:3" x14ac:dyDescent="0.25">
      <c r="B77" s="14"/>
      <c r="C77" s="57"/>
    </row>
    <row r="78" spans="2:3" x14ac:dyDescent="0.25">
      <c r="B78" s="14"/>
      <c r="C78" s="57"/>
    </row>
    <row r="79" spans="2:3" x14ac:dyDescent="0.25">
      <c r="B79" s="14"/>
      <c r="C79" s="57"/>
    </row>
    <row r="80" spans="2:3" x14ac:dyDescent="0.25">
      <c r="B80" s="14"/>
      <c r="C80" s="57"/>
    </row>
    <row r="81" spans="2:3" x14ac:dyDescent="0.25">
      <c r="B81" s="14"/>
      <c r="C81" s="57"/>
    </row>
    <row r="82" spans="2:3" x14ac:dyDescent="0.25">
      <c r="B82" s="14"/>
      <c r="C82" s="57"/>
    </row>
    <row r="83" spans="2:3" x14ac:dyDescent="0.25">
      <c r="B83" s="14"/>
      <c r="C83" s="57"/>
    </row>
    <row r="84" spans="2:3" x14ac:dyDescent="0.25">
      <c r="B84" s="14"/>
      <c r="C84" s="57"/>
    </row>
    <row r="85" spans="2:3" x14ac:dyDescent="0.25">
      <c r="B85" s="14"/>
      <c r="C85" s="57"/>
    </row>
    <row r="86" spans="2:3" x14ac:dyDescent="0.25">
      <c r="B86" s="14"/>
      <c r="C86" s="57"/>
    </row>
    <row r="87" spans="2:3" x14ac:dyDescent="0.25">
      <c r="B87" s="14"/>
      <c r="C87" s="57"/>
    </row>
    <row r="88" spans="2:3" x14ac:dyDescent="0.25">
      <c r="B88" s="14"/>
      <c r="C88" s="57"/>
    </row>
    <row r="89" spans="2:3" x14ac:dyDescent="0.25">
      <c r="B89" s="14"/>
      <c r="C89" s="57"/>
    </row>
    <row r="90" spans="2:3" x14ac:dyDescent="0.25">
      <c r="B90" s="14"/>
      <c r="C90" s="57"/>
    </row>
    <row r="91" spans="2:3" x14ac:dyDescent="0.25">
      <c r="B91" s="14"/>
      <c r="C91" s="57"/>
    </row>
    <row r="92" spans="2:3" x14ac:dyDescent="0.25">
      <c r="B92" s="14"/>
      <c r="C92" s="57"/>
    </row>
    <row r="93" spans="2:3" x14ac:dyDescent="0.25">
      <c r="B93" s="14"/>
      <c r="C93" s="57"/>
    </row>
    <row r="94" spans="2:3" x14ac:dyDescent="0.25">
      <c r="B94" s="14"/>
      <c r="C94" s="57"/>
    </row>
    <row r="95" spans="2:3" x14ac:dyDescent="0.25">
      <c r="B95" s="14"/>
      <c r="C95" s="57"/>
    </row>
    <row r="96" spans="2:3" x14ac:dyDescent="0.25">
      <c r="B96" s="14"/>
      <c r="C96" s="57"/>
    </row>
    <row r="97" spans="2:3" x14ac:dyDescent="0.25">
      <c r="B97" s="14"/>
      <c r="C97" s="57"/>
    </row>
    <row r="98" spans="2:3" x14ac:dyDescent="0.25">
      <c r="B98" s="14"/>
      <c r="C98" s="57"/>
    </row>
    <row r="99" spans="2:3" x14ac:dyDescent="0.25">
      <c r="B99" s="14"/>
      <c r="C99" s="57"/>
    </row>
    <row r="100" spans="2:3" x14ac:dyDescent="0.25">
      <c r="B100" s="14"/>
      <c r="C100" s="57"/>
    </row>
    <row r="101" spans="2:3" x14ac:dyDescent="0.25">
      <c r="B101" s="14"/>
      <c r="C101" s="57"/>
    </row>
    <row r="102" spans="2:3" x14ac:dyDescent="0.25">
      <c r="B102" s="14"/>
      <c r="C102" s="57"/>
    </row>
    <row r="103" spans="2:3" x14ac:dyDescent="0.25">
      <c r="B103" s="14"/>
      <c r="C103" s="57"/>
    </row>
    <row r="104" spans="2:3" x14ac:dyDescent="0.25">
      <c r="B104" s="14"/>
      <c r="C104" s="57"/>
    </row>
    <row r="105" spans="2:3" x14ac:dyDescent="0.25">
      <c r="B105" s="14"/>
      <c r="C105" s="57"/>
    </row>
    <row r="106" spans="2:3" x14ac:dyDescent="0.25">
      <c r="B106" s="14"/>
      <c r="C106" s="57"/>
    </row>
    <row r="107" spans="2:3" x14ac:dyDescent="0.25">
      <c r="B107" s="14"/>
      <c r="C107" s="57"/>
    </row>
    <row r="108" spans="2:3" x14ac:dyDescent="0.25">
      <c r="B108" s="14"/>
      <c r="C108" s="57"/>
    </row>
    <row r="109" spans="2:3" x14ac:dyDescent="0.25">
      <c r="B109" s="14"/>
      <c r="C109" s="57"/>
    </row>
    <row r="110" spans="2:3" x14ac:dyDescent="0.25">
      <c r="B110" s="14"/>
      <c r="C110" s="57"/>
    </row>
    <row r="111" spans="2:3" x14ac:dyDescent="0.25">
      <c r="B111" s="14"/>
      <c r="C111" s="57"/>
    </row>
    <row r="112" spans="2:3" x14ac:dyDescent="0.25">
      <c r="B112" s="14"/>
      <c r="C112" s="57"/>
    </row>
    <row r="113" spans="2:3" x14ac:dyDescent="0.25">
      <c r="B113" s="14"/>
      <c r="C113" s="57"/>
    </row>
    <row r="114" spans="2:3" x14ac:dyDescent="0.25">
      <c r="B114" s="14"/>
      <c r="C114" s="57"/>
    </row>
    <row r="115" spans="2:3" x14ac:dyDescent="0.25">
      <c r="B115" s="14"/>
      <c r="C115" s="57"/>
    </row>
    <row r="116" spans="2:3" x14ac:dyDescent="0.25">
      <c r="B116" s="14"/>
      <c r="C116" s="57"/>
    </row>
    <row r="117" spans="2:3" x14ac:dyDescent="0.25">
      <c r="B117" s="14"/>
      <c r="C117" s="57"/>
    </row>
    <row r="118" spans="2:3" x14ac:dyDescent="0.25">
      <c r="B118" s="14"/>
      <c r="C118" s="57"/>
    </row>
    <row r="119" spans="2:3" x14ac:dyDescent="0.25">
      <c r="B119" s="14"/>
      <c r="C119" s="57"/>
    </row>
    <row r="120" spans="2:3" x14ac:dyDescent="0.25">
      <c r="B120" s="14"/>
      <c r="C120" s="57"/>
    </row>
    <row r="121" spans="2:3" x14ac:dyDescent="0.25">
      <c r="B121" s="14"/>
      <c r="C121" s="57"/>
    </row>
    <row r="122" spans="2:3" x14ac:dyDescent="0.25">
      <c r="B122" s="14"/>
      <c r="C122" s="57"/>
    </row>
  </sheetData>
  <mergeCells count="69">
    <mergeCell ref="X33:AA33"/>
    <mergeCell ref="B10:AA10"/>
    <mergeCell ref="B2:AA2"/>
    <mergeCell ref="D3:G3"/>
    <mergeCell ref="H3:K3"/>
    <mergeCell ref="L3:O3"/>
    <mergeCell ref="P3:S3"/>
    <mergeCell ref="T3:W3"/>
    <mergeCell ref="X3:AA3"/>
    <mergeCell ref="D11:G11"/>
    <mergeCell ref="H11:K11"/>
    <mergeCell ref="L11:O11"/>
    <mergeCell ref="P11:S11"/>
    <mergeCell ref="T11:W11"/>
    <mergeCell ref="X11:AA11"/>
    <mergeCell ref="B21:AA21"/>
    <mergeCell ref="N47:O47"/>
    <mergeCell ref="B45:O45"/>
    <mergeCell ref="D46:E46"/>
    <mergeCell ref="F46:G46"/>
    <mergeCell ref="H46:I46"/>
    <mergeCell ref="J46:K46"/>
    <mergeCell ref="L46:M46"/>
    <mergeCell ref="N46:O46"/>
    <mergeCell ref="D47:E47"/>
    <mergeCell ref="F47:G47"/>
    <mergeCell ref="H47:I47"/>
    <mergeCell ref="J47:K47"/>
    <mergeCell ref="L47:M47"/>
    <mergeCell ref="N51:O51"/>
    <mergeCell ref="D50:E50"/>
    <mergeCell ref="F50:G50"/>
    <mergeCell ref="H50:I50"/>
    <mergeCell ref="J50:K50"/>
    <mergeCell ref="L50:M50"/>
    <mergeCell ref="N50:O50"/>
    <mergeCell ref="D51:E51"/>
    <mergeCell ref="F51:G51"/>
    <mergeCell ref="H51:I51"/>
    <mergeCell ref="J51:K51"/>
    <mergeCell ref="L51:M51"/>
    <mergeCell ref="X22:AA22"/>
    <mergeCell ref="D41:F41"/>
    <mergeCell ref="G41:I41"/>
    <mergeCell ref="J41:L41"/>
    <mergeCell ref="B40:L40"/>
    <mergeCell ref="D22:G22"/>
    <mergeCell ref="H22:K22"/>
    <mergeCell ref="L22:O22"/>
    <mergeCell ref="P22:S22"/>
    <mergeCell ref="T22:W22"/>
    <mergeCell ref="B32:AA32"/>
    <mergeCell ref="D33:G33"/>
    <mergeCell ref="H33:K33"/>
    <mergeCell ref="L33:O33"/>
    <mergeCell ref="P33:S33"/>
    <mergeCell ref="T33:W33"/>
    <mergeCell ref="N49:O49"/>
    <mergeCell ref="D48:E48"/>
    <mergeCell ref="F48:G48"/>
    <mergeCell ref="H48:I48"/>
    <mergeCell ref="J48:K48"/>
    <mergeCell ref="L48:M48"/>
    <mergeCell ref="N48:O48"/>
    <mergeCell ref="D49:E49"/>
    <mergeCell ref="F49:G49"/>
    <mergeCell ref="H49:I49"/>
    <mergeCell ref="J49:K49"/>
    <mergeCell ref="L49:M49"/>
  </mergeCells>
  <pageMargins left="0.7" right="0.7" top="0.75" bottom="0.75" header="0.3" footer="0.3"/>
  <pageSetup orientation="portrait" r:id="rId1"/>
  <ignoredErrors>
    <ignoredError sqref="D19:AA19 D30:AA30 D38:AA38"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87EB0-4934-46DA-AE36-23A14FF4A751}">
  <dimension ref="B2:AA23"/>
  <sheetViews>
    <sheetView zoomScaleNormal="100" workbookViewId="0">
      <pane xSplit="3" topLeftCell="D1" activePane="topRight" state="frozen"/>
      <selection pane="topRight" activeCell="F25" sqref="F25"/>
    </sheetView>
  </sheetViews>
  <sheetFormatPr baseColWidth="10" defaultColWidth="13.28515625" defaultRowHeight="12" x14ac:dyDescent="0.25"/>
  <cols>
    <col min="1" max="1" width="2.7109375" style="5" customWidth="1"/>
    <col min="2" max="2" width="56" style="13" customWidth="1"/>
    <col min="3" max="3" width="53.140625" style="52" customWidth="1"/>
    <col min="4" max="7" width="11.85546875" style="5" customWidth="1"/>
    <col min="8" max="26" width="9.5703125" style="5" customWidth="1"/>
    <col min="27" max="16384" width="13.28515625" style="5"/>
  </cols>
  <sheetData>
    <row r="2" spans="2:27" ht="12.75" x14ac:dyDescent="0.25">
      <c r="B2" s="77" t="s">
        <v>170</v>
      </c>
      <c r="C2" s="78"/>
      <c r="D2" s="78"/>
      <c r="E2" s="78"/>
      <c r="F2" s="78"/>
      <c r="G2" s="78"/>
    </row>
    <row r="3" spans="2:27" x14ac:dyDescent="0.2">
      <c r="B3" s="48" t="s">
        <v>17</v>
      </c>
      <c r="C3" s="50" t="s">
        <v>196</v>
      </c>
      <c r="D3" s="22">
        <v>2018</v>
      </c>
      <c r="E3" s="22">
        <v>2019</v>
      </c>
      <c r="F3" s="22">
        <v>2020</v>
      </c>
      <c r="G3" s="22">
        <v>2021</v>
      </c>
    </row>
    <row r="4" spans="2:27" x14ac:dyDescent="0.2">
      <c r="B4" s="45" t="s">
        <v>171</v>
      </c>
      <c r="C4" s="51" t="s">
        <v>321</v>
      </c>
      <c r="D4" s="6">
        <v>9</v>
      </c>
      <c r="E4" s="6">
        <v>9</v>
      </c>
      <c r="F4" s="6">
        <v>9</v>
      </c>
      <c r="G4" s="6">
        <v>9</v>
      </c>
    </row>
    <row r="5" spans="2:27" x14ac:dyDescent="0.2">
      <c r="B5" s="45" t="s">
        <v>172</v>
      </c>
      <c r="C5" s="51" t="s">
        <v>322</v>
      </c>
      <c r="D5" s="6">
        <v>3</v>
      </c>
      <c r="E5" s="6">
        <v>3</v>
      </c>
      <c r="F5" s="6">
        <v>3</v>
      </c>
      <c r="G5" s="6">
        <v>3</v>
      </c>
    </row>
    <row r="6" spans="2:27" ht="11.25" customHeight="1" x14ac:dyDescent="0.2">
      <c r="B6" s="45" t="s">
        <v>173</v>
      </c>
      <c r="C6" s="51" t="s">
        <v>323</v>
      </c>
      <c r="D6" s="6">
        <v>3</v>
      </c>
      <c r="E6" s="6">
        <v>6</v>
      </c>
      <c r="F6" s="6">
        <v>7</v>
      </c>
      <c r="G6" s="6">
        <v>7</v>
      </c>
    </row>
    <row r="7" spans="2:27" ht="11.25" customHeight="1" x14ac:dyDescent="0.2">
      <c r="B7" s="45" t="s">
        <v>174</v>
      </c>
      <c r="C7" s="51" t="s">
        <v>324</v>
      </c>
      <c r="D7" s="6" t="s">
        <v>85</v>
      </c>
      <c r="E7" s="6" t="s">
        <v>85</v>
      </c>
      <c r="F7" s="6" t="s">
        <v>85</v>
      </c>
      <c r="G7" s="6">
        <v>61</v>
      </c>
    </row>
    <row r="8" spans="2:27" ht="11.25" customHeight="1" x14ac:dyDescent="0.2">
      <c r="B8" s="45" t="s">
        <v>175</v>
      </c>
      <c r="C8" s="51" t="s">
        <v>325</v>
      </c>
      <c r="D8" s="6">
        <v>1</v>
      </c>
      <c r="E8" s="6">
        <v>3.8</v>
      </c>
      <c r="F8" s="6">
        <v>1.3</v>
      </c>
      <c r="G8" s="6">
        <v>2</v>
      </c>
    </row>
    <row r="9" spans="2:27" x14ac:dyDescent="0.2">
      <c r="B9" s="45" t="s">
        <v>176</v>
      </c>
      <c r="C9" s="51" t="s">
        <v>326</v>
      </c>
      <c r="D9" s="6">
        <v>17</v>
      </c>
      <c r="E9" s="6">
        <v>21</v>
      </c>
      <c r="F9" s="6">
        <v>22</v>
      </c>
      <c r="G9" s="6">
        <v>24</v>
      </c>
    </row>
    <row r="10" spans="2:27" x14ac:dyDescent="0.2">
      <c r="B10" s="45" t="s">
        <v>177</v>
      </c>
      <c r="C10" s="51" t="s">
        <v>327</v>
      </c>
      <c r="D10" s="6">
        <v>96</v>
      </c>
      <c r="E10" s="6">
        <v>100</v>
      </c>
      <c r="F10" s="6">
        <v>99.5</v>
      </c>
      <c r="G10" s="6">
        <v>97.7</v>
      </c>
    </row>
    <row r="11" spans="2:27" ht="12" customHeight="1" x14ac:dyDescent="0.15">
      <c r="B11" s="100" t="s">
        <v>328</v>
      </c>
      <c r="C11" s="100"/>
      <c r="D11" s="100"/>
      <c r="E11" s="100"/>
      <c r="F11" s="100"/>
      <c r="G11" s="100"/>
      <c r="H11" s="29"/>
      <c r="I11" s="29"/>
      <c r="J11" s="29"/>
      <c r="K11" s="29"/>
      <c r="L11" s="29"/>
      <c r="M11" s="29"/>
      <c r="N11" s="29"/>
      <c r="O11" s="29"/>
      <c r="P11" s="29"/>
      <c r="Q11" s="29"/>
      <c r="R11" s="29"/>
      <c r="S11" s="29"/>
      <c r="T11" s="29"/>
      <c r="U11" s="29"/>
      <c r="V11" s="29"/>
      <c r="W11" s="29"/>
      <c r="X11" s="29"/>
      <c r="Y11" s="29"/>
      <c r="Z11" s="29"/>
      <c r="AA11" s="29"/>
    </row>
    <row r="13" spans="2:27" ht="12.75" x14ac:dyDescent="0.25">
      <c r="B13" s="77" t="s">
        <v>178</v>
      </c>
      <c r="C13" s="78"/>
      <c r="D13" s="78"/>
      <c r="E13" s="78"/>
      <c r="F13" s="78"/>
      <c r="G13" s="78"/>
    </row>
    <row r="14" spans="2:27" x14ac:dyDescent="0.2">
      <c r="B14" s="48" t="s">
        <v>17</v>
      </c>
      <c r="C14" s="50" t="s">
        <v>196</v>
      </c>
      <c r="D14" s="22">
        <v>2018</v>
      </c>
      <c r="E14" s="22">
        <v>2019</v>
      </c>
      <c r="F14" s="22">
        <v>2020</v>
      </c>
      <c r="G14" s="22">
        <v>2021</v>
      </c>
    </row>
    <row r="15" spans="2:27" x14ac:dyDescent="0.2">
      <c r="B15" s="45" t="s">
        <v>179</v>
      </c>
      <c r="C15" s="51" t="s">
        <v>329</v>
      </c>
      <c r="D15" s="6">
        <v>6</v>
      </c>
      <c r="E15" s="6">
        <v>7</v>
      </c>
      <c r="F15" s="6">
        <v>7</v>
      </c>
      <c r="G15" s="6">
        <v>7</v>
      </c>
    </row>
    <row r="16" spans="2:27" x14ac:dyDescent="0.2">
      <c r="B16" s="45" t="s">
        <v>180</v>
      </c>
      <c r="C16" s="51" t="s">
        <v>330</v>
      </c>
      <c r="D16" s="6">
        <v>100</v>
      </c>
      <c r="E16" s="6">
        <v>100</v>
      </c>
      <c r="F16" s="6">
        <v>100</v>
      </c>
      <c r="G16" s="6">
        <v>96.4</v>
      </c>
    </row>
    <row r="17" spans="2:7" x14ac:dyDescent="0.2">
      <c r="B17" s="45" t="s">
        <v>181</v>
      </c>
      <c r="C17" s="51" t="s">
        <v>331</v>
      </c>
      <c r="D17" s="6">
        <v>9</v>
      </c>
      <c r="E17" s="6">
        <v>8</v>
      </c>
      <c r="F17" s="6">
        <v>10</v>
      </c>
      <c r="G17" s="6">
        <v>12</v>
      </c>
    </row>
    <row r="18" spans="2:7" x14ac:dyDescent="0.2">
      <c r="B18" s="45" t="s">
        <v>182</v>
      </c>
      <c r="C18" s="51" t="s">
        <v>332</v>
      </c>
      <c r="D18" s="6">
        <v>96</v>
      </c>
      <c r="E18" s="6">
        <v>93.75</v>
      </c>
      <c r="F18" s="6">
        <v>100</v>
      </c>
      <c r="G18" s="6">
        <v>97.2</v>
      </c>
    </row>
    <row r="19" spans="2:7" x14ac:dyDescent="0.2">
      <c r="B19" s="45" t="s">
        <v>183</v>
      </c>
      <c r="C19" s="51" t="s">
        <v>333</v>
      </c>
      <c r="D19" s="6">
        <v>5</v>
      </c>
      <c r="E19" s="6">
        <v>5</v>
      </c>
      <c r="F19" s="6">
        <v>11</v>
      </c>
      <c r="G19" s="6">
        <v>9</v>
      </c>
    </row>
    <row r="20" spans="2:7" x14ac:dyDescent="0.2">
      <c r="B20" s="45" t="s">
        <v>184</v>
      </c>
      <c r="C20" s="51" t="s">
        <v>334</v>
      </c>
      <c r="D20" s="6">
        <v>90</v>
      </c>
      <c r="E20" s="6">
        <v>90</v>
      </c>
      <c r="F20" s="6">
        <v>98.9</v>
      </c>
      <c r="G20" s="6">
        <v>97.8</v>
      </c>
    </row>
    <row r="21" spans="2:7" x14ac:dyDescent="0.2">
      <c r="B21" s="45" t="s">
        <v>185</v>
      </c>
      <c r="C21" s="51" t="s">
        <v>335</v>
      </c>
      <c r="D21" s="6">
        <v>14</v>
      </c>
      <c r="E21" s="6">
        <v>9</v>
      </c>
      <c r="F21" s="6">
        <v>13</v>
      </c>
      <c r="G21" s="6">
        <v>13</v>
      </c>
    </row>
    <row r="22" spans="2:7" x14ac:dyDescent="0.2">
      <c r="B22" s="45" t="s">
        <v>186</v>
      </c>
      <c r="C22" s="51" t="s">
        <v>336</v>
      </c>
      <c r="D22" s="6">
        <v>96</v>
      </c>
      <c r="E22" s="6">
        <v>98</v>
      </c>
      <c r="F22" s="6">
        <v>98.46</v>
      </c>
      <c r="G22" s="6">
        <v>96.9</v>
      </c>
    </row>
    <row r="23" spans="2:7" ht="12" customHeight="1" x14ac:dyDescent="0.15">
      <c r="B23" s="100" t="s">
        <v>337</v>
      </c>
      <c r="C23" s="100"/>
      <c r="D23" s="100"/>
      <c r="E23" s="100"/>
      <c r="F23" s="100"/>
      <c r="G23" s="100"/>
    </row>
  </sheetData>
  <mergeCells count="4">
    <mergeCell ref="B13:G13"/>
    <mergeCell ref="B23:G23"/>
    <mergeCell ref="B11:G11"/>
    <mergeCell ref="B2:G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3a7f8e6-5efe-468a-9255-4345dbd38f72">
      <Terms xmlns="http://schemas.microsoft.com/office/infopath/2007/PartnerControls"/>
    </lcf76f155ced4ddcb4097134ff3c332f>
    <TaxCatchAll xmlns="8008bc30-b54f-4c18-95f1-489dccd6f82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111E342DE6B5047BD425EF8B28752DF" ma:contentTypeVersion="16" ma:contentTypeDescription="Crear nuevo documento." ma:contentTypeScope="" ma:versionID="c33a81b2bee6c796776ef2f2e93a14ee">
  <xsd:schema xmlns:xsd="http://www.w3.org/2001/XMLSchema" xmlns:xs="http://www.w3.org/2001/XMLSchema" xmlns:p="http://schemas.microsoft.com/office/2006/metadata/properties" xmlns:ns2="83a7f8e6-5efe-468a-9255-4345dbd38f72" xmlns:ns3="8008bc30-b54f-4c18-95f1-489dccd6f828" targetNamespace="http://schemas.microsoft.com/office/2006/metadata/properties" ma:root="true" ma:fieldsID="052da5b7f6345fae05ac2d0b3f4279b6" ns2:_="" ns3:_="">
    <xsd:import namespace="83a7f8e6-5efe-468a-9255-4345dbd38f72"/>
    <xsd:import namespace="8008bc30-b54f-4c18-95f1-489dccd6f828"/>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a7f8e6-5efe-468a-9255-4345dbd38f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e276baee-6eaf-48e2-a172-1d07315ac7a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008bc30-b54f-4c18-95f1-489dccd6f828"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586f0108-08df-4b11-8923-0848124b57ea}" ma:internalName="TaxCatchAll" ma:showField="CatchAllData" ma:web="8008bc30-b54f-4c18-95f1-489dccd6f8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C8B0B9-38AA-4A0F-A876-F28FCA2A8F14}">
  <ds:schemaRefs>
    <ds:schemaRef ds:uri="http://schemas.microsoft.com/sharepoint/v3/contenttype/forms"/>
  </ds:schemaRefs>
</ds:datastoreItem>
</file>

<file path=customXml/itemProps2.xml><?xml version="1.0" encoding="utf-8"?>
<ds:datastoreItem xmlns:ds="http://schemas.openxmlformats.org/officeDocument/2006/customXml" ds:itemID="{9E016F2C-C479-4602-B173-8AC667887C39}">
  <ds:schemaRefs>
    <ds:schemaRef ds:uri="http://schemas.microsoft.com/office/2006/metadata/properties"/>
    <ds:schemaRef ds:uri="http://schemas.microsoft.com/office/infopath/2007/PartnerControls"/>
    <ds:schemaRef ds:uri="83a7f8e6-5efe-468a-9255-4345dbd38f72"/>
    <ds:schemaRef ds:uri="8008bc30-b54f-4c18-95f1-489dccd6f828"/>
  </ds:schemaRefs>
</ds:datastoreItem>
</file>

<file path=customXml/itemProps3.xml><?xml version="1.0" encoding="utf-8"?>
<ds:datastoreItem xmlns:ds="http://schemas.openxmlformats.org/officeDocument/2006/customXml" ds:itemID="{967B7285-BBC1-4715-A4E9-BA7BDABD25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a7f8e6-5efe-468a-9255-4345dbd38f72"/>
    <ds:schemaRef ds:uri="8008bc30-b54f-4c18-95f1-489dccd6f8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56440b0-bb43-4d81-a621-bc28eeeaa1f1}" enabled="1" method="Privileged" siteId="{d49de431-8ec2-4627-95dc-a1b041bbab3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DataPack</vt:lpstr>
      <vt:lpstr>Summary</vt:lpstr>
      <vt:lpstr>Social</vt:lpstr>
      <vt:lpstr>Ambiental</vt:lpstr>
      <vt:lpstr>Gobierno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Mauricio Reyes Garavito</dc:creator>
  <cp:keywords/>
  <dc:description/>
  <cp:lastModifiedBy>Hernan Mauricio Reyes Garavito</cp:lastModifiedBy>
  <cp:revision/>
  <dcterms:created xsi:type="dcterms:W3CDTF">2022-07-19T17:25:53Z</dcterms:created>
  <dcterms:modified xsi:type="dcterms:W3CDTF">2022-09-05T15:10:47Z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0x0101005111E342DE6B5047BD425EF8B28752DF</vt:lpwstr>
  </property>
  <property fmtid="{D5CDD505-2E9C-101B-9397-08002B2CF9AE}" pid="3" name="MediaServiceImageTags">
    <vt:lpwstr/>
  </property>
</Properties>
</file>